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118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0" i="1"/>
  <c r="E61" s="1"/>
  <c r="D60"/>
  <c r="D61" s="1"/>
  <c r="F60"/>
  <c r="F61" s="1"/>
  <c r="G60"/>
  <c r="G61" s="1"/>
  <c r="H60"/>
  <c r="H61" s="1"/>
  <c r="I13"/>
  <c r="J50" s="1"/>
  <c r="I46"/>
  <c r="I59"/>
  <c r="I30"/>
  <c r="I20"/>
  <c r="J20" l="1"/>
  <c r="J59"/>
  <c r="J30"/>
  <c r="I60"/>
  <c r="C30" s="1"/>
  <c r="J46"/>
  <c r="C20" l="1"/>
  <c r="J60"/>
  <c r="C50"/>
  <c r="C59"/>
  <c r="C46"/>
</calcChain>
</file>

<file path=xl/sharedStrings.xml><?xml version="1.0" encoding="utf-8"?>
<sst xmlns="http://schemas.openxmlformats.org/spreadsheetml/2006/main" count="76" uniqueCount="61">
  <si>
    <t>Калькуляция</t>
  </si>
  <si>
    <t>на 2009год.</t>
  </si>
  <si>
    <t xml:space="preserve">     ___________________ В.О.Межераупс</t>
  </si>
  <si>
    <t xml:space="preserve">     ____       ___________ 2008г.</t>
  </si>
  <si>
    <t>Характеристика жилого фонда</t>
  </si>
  <si>
    <t>Количество жилых домов</t>
  </si>
  <si>
    <t>Статьи расходов</t>
  </si>
  <si>
    <t>№ п/п</t>
  </si>
  <si>
    <t>Итого:</t>
  </si>
  <si>
    <t xml:space="preserve"> - зарплата дворника;</t>
  </si>
  <si>
    <t xml:space="preserve"> -механизированная   уборка снега;</t>
  </si>
  <si>
    <t xml:space="preserve">Содержание мест общего пользования: </t>
  </si>
  <si>
    <t xml:space="preserve"> - зарплата уборщиц;</t>
  </si>
  <si>
    <t xml:space="preserve"> - расходные материалы для уборки;</t>
  </si>
  <si>
    <t xml:space="preserve"> -освещение мест общего пользования;</t>
  </si>
  <si>
    <t xml:space="preserve"> - зарплата электрика;</t>
  </si>
  <si>
    <t xml:space="preserve"> - расходные материалы, инвентарь;</t>
  </si>
  <si>
    <t xml:space="preserve"> - чистка вентиляции, дезинфекция, дератизация.</t>
  </si>
  <si>
    <t>Техническое обслуживание:</t>
  </si>
  <si>
    <t xml:space="preserve"> - вывоз мусора по договору;</t>
  </si>
  <si>
    <t xml:space="preserve"> -оплата за техническое обслуживание и ремонт лифтов;</t>
  </si>
  <si>
    <t xml:space="preserve"> - осведетельствование лифтов;</t>
  </si>
  <si>
    <t xml:space="preserve"> - страхование лифтов;</t>
  </si>
  <si>
    <t xml:space="preserve"> - зарплата сантехника;</t>
  </si>
  <si>
    <t xml:space="preserve"> - оплата наладчика домофонов;</t>
  </si>
  <si>
    <t xml:space="preserve"> - расходные материалы ремонта домофонов;</t>
  </si>
  <si>
    <t xml:space="preserve"> - услуги подсобного рабочего;</t>
  </si>
  <si>
    <t xml:space="preserve"> - расходные материалы для мелкого ремонта;</t>
  </si>
  <si>
    <t xml:space="preserve"> - прочие расходы.</t>
  </si>
  <si>
    <t>Административно-управленческий аппарат:</t>
  </si>
  <si>
    <t xml:space="preserve"> - зарплата председателя;</t>
  </si>
  <si>
    <t xml:space="preserve"> - зарплата бухгалтера;</t>
  </si>
  <si>
    <t xml:space="preserve"> - содержание конторы;</t>
  </si>
  <si>
    <t xml:space="preserve"> - транспортные расходы;</t>
  </si>
  <si>
    <t xml:space="preserve"> -канцелярские расходы.</t>
  </si>
  <si>
    <t xml:space="preserve"> - ведение документации паспортного стола;</t>
  </si>
  <si>
    <t xml:space="preserve"> -опресовка тепловой системы, поверка манометров, затраты на запуск системы отопления и горячего водоснабжения;</t>
  </si>
  <si>
    <t>Уд.вес (%)</t>
  </si>
  <si>
    <t xml:space="preserve">               председатель правления ТСЖ"ЮССА-ДОМ"</t>
  </si>
  <si>
    <t xml:space="preserve"> -техническое оснащение инвентарем для проведения сантех.работ; </t>
  </si>
  <si>
    <t>Содержание придомовой территории:</t>
  </si>
  <si>
    <t xml:space="preserve"> -инвентарь и спец. одежда;</t>
  </si>
  <si>
    <t xml:space="preserve"> - техническое оснащение сантехнических работ;</t>
  </si>
  <si>
    <t>Текущий и косметический ремонт.</t>
  </si>
  <si>
    <t>Сумма прямых затрат на 1м2 всего в месяц по ТСЖ</t>
  </si>
  <si>
    <t>Прямые затраты всего за год(руб)</t>
  </si>
  <si>
    <t>Всего затраты на 1м2:</t>
  </si>
  <si>
    <t>Всего затраты в год(руб):</t>
  </si>
  <si>
    <t>Сумма прямых затрат на 1м2 в месяц</t>
  </si>
  <si>
    <t>"УТВЕРЖДАЮ"</t>
  </si>
  <si>
    <t xml:space="preserve">               размера оплаты собственниками жилых помещений за</t>
  </si>
  <si>
    <t xml:space="preserve">           услуги по управлению и текущему ремонту общего имущества </t>
  </si>
  <si>
    <t xml:space="preserve">               в многоквартирных жилых домов ТСЖ "ЮССА-ДОМ"</t>
  </si>
  <si>
    <t>Победы 10Б (м2)</t>
  </si>
  <si>
    <t>Победы 6А (м2)</t>
  </si>
  <si>
    <t>Комсомольская 282А (м2)</t>
  </si>
  <si>
    <t>Горького 50Б (м2)</t>
  </si>
  <si>
    <t>Победы 6В (м2)</t>
  </si>
  <si>
    <t>Площадь жил.домов всего (м2)</t>
  </si>
  <si>
    <t xml:space="preserve"> -зарплата энергетика;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</si>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</sst>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1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left" wrapText="1"/>
    </xf>
    <xf numFmtId="0" fontId="0" fillId="0" borderId="2" xfId="0" applyNumberForma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3" xfId="0" applyNumberFormat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5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1" fontId="0" fillId="0" borderId="8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A39" workbookViewId="0">
      <selection activeCell="M54" sqref="M54"/>
    </sheetView>
  </sheetViews>
  <sheetFormatPr defaultRowHeight="15"/>
  <cols>
    <col min="1" max="1" width="3.85546875" customWidth="1"/>
    <col min="2" max="2" width="31.28515625" customWidth="1"/>
    <col min="3" max="8" width="10.42578125" customWidth="1"/>
    <col min="9" max="9" width="15.140625" customWidth="1"/>
    <col min="10" max="10" width="16.7109375" customWidth="1"/>
    <col min="11" max="11" width="11.28515625" customWidth="1"/>
    <col min="12" max="12" width="11.42578125" customWidth="1"/>
    <col min="13" max="13" width="11.7109375" customWidth="1"/>
  </cols>
  <sheetData>
    <row r="1" spans="1:14">
      <c r="I1" s="33" t="s">
        <v>49</v>
      </c>
      <c r="J1" s="34">
        <v>1</v>
      </c>
    </row>
    <row r="2" spans="1:14">
      <c r="C2" s="1"/>
      <c r="D2" s="1"/>
      <c r="E2" s="1"/>
      <c r="F2" s="1"/>
      <c r="G2" s="1"/>
      <c r="H2" s="1" t="s">
        <v>38</v>
      </c>
      <c r="I2" s="1"/>
      <c r="J2" s="1"/>
      <c r="K2" s="1"/>
      <c r="L2" s="1"/>
      <c r="M2" s="1"/>
      <c r="N2" s="1"/>
    </row>
    <row r="3" spans="1:14">
      <c r="I3" s="1" t="s">
        <v>2</v>
      </c>
      <c r="J3" s="1"/>
      <c r="K3" s="1"/>
      <c r="L3" s="1"/>
      <c r="M3" s="1"/>
      <c r="N3" s="1"/>
    </row>
    <row r="4" spans="1:14">
      <c r="I4" s="1" t="s">
        <v>3</v>
      </c>
      <c r="J4" s="1"/>
      <c r="K4" s="1"/>
      <c r="L4" s="1"/>
      <c r="M4" s="1"/>
      <c r="N4" s="1"/>
    </row>
    <row r="6" spans="1:14">
      <c r="C6" s="33"/>
      <c r="D6" s="33"/>
      <c r="E6" s="33" t="s">
        <v>0</v>
      </c>
      <c r="F6" s="33"/>
      <c r="G6" s="33"/>
      <c r="H6" s="33"/>
    </row>
    <row r="7" spans="1:14">
      <c r="B7" s="33"/>
      <c r="C7" s="33" t="s">
        <v>50</v>
      </c>
    </row>
    <row r="8" spans="1:14">
      <c r="B8" s="33"/>
      <c r="C8" s="33" t="s">
        <v>51</v>
      </c>
    </row>
    <row r="9" spans="1:14">
      <c r="B9" s="33"/>
      <c r="C9" s="33" t="s">
        <v>52</v>
      </c>
      <c r="D9" s="33"/>
      <c r="E9" s="33"/>
    </row>
    <row r="10" spans="1:14">
      <c r="C10" s="33"/>
      <c r="D10" s="33"/>
      <c r="E10" s="33" t="s">
        <v>1</v>
      </c>
      <c r="F10" s="33"/>
      <c r="G10" s="33"/>
      <c r="H10" s="33"/>
    </row>
    <row r="11" spans="1:14" ht="15.75" thickBot="1"/>
    <row r="12" spans="1:14" ht="37.5" thickBot="1">
      <c r="A12" s="2"/>
      <c r="B12" s="3"/>
      <c r="C12" s="3" t="s">
        <v>5</v>
      </c>
      <c r="D12" s="3" t="s">
        <v>53</v>
      </c>
      <c r="E12" s="3" t="s">
        <v>54</v>
      </c>
      <c r="F12" s="3" t="s">
        <v>55</v>
      </c>
      <c r="G12" s="3" t="s">
        <v>56</v>
      </c>
      <c r="H12" s="3" t="s">
        <v>57</v>
      </c>
      <c r="I12" s="3" t="s">
        <v>58</v>
      </c>
      <c r="J12" s="3"/>
    </row>
    <row r="13" spans="1:14" ht="15.75" thickBot="1">
      <c r="A13" s="2"/>
      <c r="B13" s="3" t="s">
        <v>4</v>
      </c>
      <c r="C13" s="3">
        <v>5</v>
      </c>
      <c r="D13" s="36">
        <v>2756.2</v>
      </c>
      <c r="E13" s="36">
        <v>1588.1</v>
      </c>
      <c r="F13" s="36">
        <v>2159</v>
      </c>
      <c r="G13" s="3">
        <v>3448.08</v>
      </c>
      <c r="H13" s="3">
        <v>4824.07</v>
      </c>
      <c r="I13" s="36">
        <f>SUM(D13:H13)</f>
        <v>14775.449999999999</v>
      </c>
      <c r="J13" s="3"/>
    </row>
    <row r="14" spans="1:14" ht="37.5" customHeight="1" thickBot="1">
      <c r="A14" s="3" t="s">
        <v>7</v>
      </c>
      <c r="B14" s="3" t="s">
        <v>6</v>
      </c>
      <c r="C14" s="3" t="s">
        <v>37</v>
      </c>
      <c r="D14" s="37" t="s">
        <v>48</v>
      </c>
      <c r="E14" s="37" t="s">
        <v>48</v>
      </c>
      <c r="F14" s="37" t="s">
        <v>48</v>
      </c>
      <c r="G14" s="37" t="s">
        <v>48</v>
      </c>
      <c r="H14" s="37" t="s">
        <v>48</v>
      </c>
      <c r="I14" s="3" t="s">
        <v>45</v>
      </c>
      <c r="J14" s="3" t="s">
        <v>44</v>
      </c>
    </row>
    <row r="15" spans="1:14" ht="16.5" customHeight="1" thickBo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</row>
    <row r="16" spans="1:14" ht="30.75" thickBot="1">
      <c r="A16" s="25">
        <v>1</v>
      </c>
      <c r="B16" s="26" t="s">
        <v>40</v>
      </c>
      <c r="C16" s="7"/>
      <c r="D16" s="7"/>
      <c r="E16" s="7"/>
      <c r="F16" s="7"/>
      <c r="G16" s="7"/>
      <c r="H16" s="7"/>
      <c r="I16" s="7"/>
      <c r="J16" s="5"/>
    </row>
    <row r="17" spans="1:10">
      <c r="A17" s="6"/>
      <c r="B17" s="8" t="s">
        <v>9</v>
      </c>
      <c r="C17" s="5">
        <v>6.14</v>
      </c>
      <c r="D17" s="5">
        <v>0.95</v>
      </c>
      <c r="E17" s="5">
        <v>1.21</v>
      </c>
      <c r="F17" s="5">
        <v>0.95</v>
      </c>
      <c r="G17" s="5">
        <v>0.95</v>
      </c>
      <c r="H17" s="5">
        <v>1.3</v>
      </c>
      <c r="I17" s="5">
        <v>273600</v>
      </c>
      <c r="J17" s="5"/>
    </row>
    <row r="18" spans="1:10" ht="30.75" customHeight="1">
      <c r="A18" s="4"/>
      <c r="B18" s="8" t="s">
        <v>10</v>
      </c>
      <c r="C18" s="5">
        <v>2.46</v>
      </c>
      <c r="D18" s="5">
        <v>0.38</v>
      </c>
      <c r="E18" s="5">
        <v>0.49</v>
      </c>
      <c r="F18" s="5">
        <v>0.38</v>
      </c>
      <c r="G18" s="5">
        <v>0.38</v>
      </c>
      <c r="H18" s="5">
        <v>0.52</v>
      </c>
      <c r="I18" s="5">
        <v>110000</v>
      </c>
      <c r="J18" s="5"/>
    </row>
    <row r="19" spans="1:10">
      <c r="A19" s="4"/>
      <c r="B19" s="8" t="s">
        <v>41</v>
      </c>
      <c r="C19" s="5">
        <v>0.34</v>
      </c>
      <c r="D19" s="5">
        <v>0.05</v>
      </c>
      <c r="E19" s="5">
        <v>0.06</v>
      </c>
      <c r="F19" s="5">
        <v>0.05</v>
      </c>
      <c r="G19" s="5">
        <v>0.05</v>
      </c>
      <c r="H19" s="5">
        <v>7.0000000000000007E-2</v>
      </c>
      <c r="I19" s="5">
        <v>15000</v>
      </c>
      <c r="J19" s="5"/>
    </row>
    <row r="20" spans="1:10">
      <c r="A20" s="4"/>
      <c r="B20" s="12" t="s">
        <v>8</v>
      </c>
      <c r="C20" s="14">
        <f>I20*100/I60</f>
        <v>8.9433208002242939</v>
      </c>
      <c r="D20" s="14">
        <v>1.38</v>
      </c>
      <c r="E20" s="14">
        <v>1.76</v>
      </c>
      <c r="F20" s="14">
        <v>1.38</v>
      </c>
      <c r="G20" s="14">
        <v>1.38</v>
      </c>
      <c r="H20" s="14">
        <v>1.89</v>
      </c>
      <c r="I20" s="14">
        <f>I17+I18+I19</f>
        <v>398600</v>
      </c>
      <c r="J20" s="14">
        <f>I20/I13/12</f>
        <v>2.2480984786701366</v>
      </c>
    </row>
    <row r="21" spans="1:10" ht="30.75" thickBot="1">
      <c r="A21" s="20">
        <v>2</v>
      </c>
      <c r="B21" s="23" t="s">
        <v>11</v>
      </c>
      <c r="C21" s="5"/>
      <c r="D21" s="5"/>
      <c r="E21" s="5"/>
      <c r="F21" s="5"/>
      <c r="G21" s="5"/>
      <c r="H21" s="5"/>
      <c r="I21" s="5"/>
      <c r="J21" s="5"/>
    </row>
    <row r="22" spans="1:10">
      <c r="A22" s="6"/>
      <c r="B22" s="8" t="s">
        <v>12</v>
      </c>
      <c r="C22" s="7">
        <v>9.2100000000000009</v>
      </c>
      <c r="D22" s="7">
        <v>1.71</v>
      </c>
      <c r="E22" s="7">
        <v>2.1800000000000002</v>
      </c>
      <c r="F22" s="7">
        <v>1.71</v>
      </c>
      <c r="G22" s="7">
        <v>1.71</v>
      </c>
      <c r="H22" s="7">
        <v>2.33</v>
      </c>
      <c r="I22" s="7">
        <v>410400</v>
      </c>
      <c r="J22" s="7"/>
    </row>
    <row r="23" spans="1:10" ht="30">
      <c r="A23" s="4"/>
      <c r="B23" s="8" t="s">
        <v>13</v>
      </c>
      <c r="C23" s="5">
        <v>0.11</v>
      </c>
      <c r="D23" s="5">
        <v>0.02</v>
      </c>
      <c r="E23" s="5">
        <v>0.03</v>
      </c>
      <c r="F23" s="5">
        <v>0.02</v>
      </c>
      <c r="G23" s="5">
        <v>0.02</v>
      </c>
      <c r="H23" s="5">
        <v>0.03</v>
      </c>
      <c r="I23" s="5">
        <v>5000</v>
      </c>
      <c r="J23" s="5"/>
    </row>
    <row r="24" spans="1:10" ht="30">
      <c r="A24" s="4"/>
      <c r="B24" s="8" t="s">
        <v>14</v>
      </c>
      <c r="C24" s="5">
        <v>1.27</v>
      </c>
      <c r="D24" s="5">
        <v>0.23</v>
      </c>
      <c r="E24" s="5">
        <v>0.3</v>
      </c>
      <c r="F24" s="5">
        <v>0.23</v>
      </c>
      <c r="G24" s="5">
        <v>0.23</v>
      </c>
      <c r="H24" s="5">
        <v>0.32</v>
      </c>
      <c r="I24" s="5">
        <v>56443</v>
      </c>
      <c r="J24" s="5"/>
    </row>
    <row r="25" spans="1:10">
      <c r="A25" s="4"/>
      <c r="B25" s="43" t="s">
        <v>15</v>
      </c>
      <c r="C25" s="5">
        <v>6.13</v>
      </c>
      <c r="D25" s="5">
        <v>1.1299999999999999</v>
      </c>
      <c r="E25" s="5">
        <v>1.45</v>
      </c>
      <c r="F25" s="5">
        <v>1.1299999999999999</v>
      </c>
      <c r="G25" s="5">
        <v>1.1299999999999999</v>
      </c>
      <c r="H25" s="5">
        <v>1.56</v>
      </c>
      <c r="I25" s="5">
        <v>273600</v>
      </c>
      <c r="J25" s="5"/>
    </row>
    <row r="26" spans="1:10" ht="15.75" thickBot="1">
      <c r="A26" s="29"/>
      <c r="B26" s="31"/>
      <c r="C26" s="32"/>
      <c r="D26" s="32"/>
      <c r="E26" s="32"/>
      <c r="F26" s="32"/>
      <c r="G26" s="32"/>
      <c r="H26" s="32"/>
      <c r="I26" s="32"/>
      <c r="J26" s="30">
        <v>2</v>
      </c>
    </row>
    <row r="27" spans="1:10" ht="15.75" thickBot="1">
      <c r="A27" s="42">
        <v>1</v>
      </c>
      <c r="B27" s="42">
        <v>2</v>
      </c>
      <c r="C27" s="42">
        <v>3</v>
      </c>
      <c r="D27" s="42">
        <v>4</v>
      </c>
      <c r="E27" s="42">
        <v>5</v>
      </c>
      <c r="F27" s="42">
        <v>6</v>
      </c>
      <c r="G27" s="42">
        <v>7</v>
      </c>
      <c r="H27" s="42">
        <v>8</v>
      </c>
      <c r="I27" s="42">
        <v>9</v>
      </c>
      <c r="J27" s="42">
        <v>10</v>
      </c>
    </row>
    <row r="28" spans="1:10" ht="30">
      <c r="A28" s="6"/>
      <c r="B28" s="8" t="s">
        <v>16</v>
      </c>
      <c r="C28" s="5">
        <v>1.57</v>
      </c>
      <c r="D28" s="5">
        <v>0.28999999999999998</v>
      </c>
      <c r="E28" s="5">
        <v>0.37</v>
      </c>
      <c r="F28" s="5">
        <v>0.28999999999999998</v>
      </c>
      <c r="G28" s="5">
        <v>0.28999999999999998</v>
      </c>
      <c r="H28" s="5">
        <v>0.4</v>
      </c>
      <c r="I28" s="5">
        <v>69927</v>
      </c>
      <c r="J28" s="5"/>
    </row>
    <row r="29" spans="1:10" ht="30">
      <c r="A29" s="4"/>
      <c r="B29" s="8" t="s">
        <v>17</v>
      </c>
      <c r="C29" s="5">
        <v>0.34</v>
      </c>
      <c r="D29" s="5">
        <v>0.06</v>
      </c>
      <c r="E29" s="5">
        <v>0.08</v>
      </c>
      <c r="F29" s="5">
        <v>0.06</v>
      </c>
      <c r="G29" s="5">
        <v>0.06</v>
      </c>
      <c r="H29" s="5">
        <v>0.09</v>
      </c>
      <c r="I29" s="5">
        <v>15167.58</v>
      </c>
      <c r="J29" s="5"/>
    </row>
    <row r="30" spans="1:10">
      <c r="A30" s="4"/>
      <c r="B30" s="12" t="s">
        <v>8</v>
      </c>
      <c r="C30" s="14">
        <f>I30*100/I60</f>
        <v>18.634631245815221</v>
      </c>
      <c r="D30" s="14">
        <v>3.44</v>
      </c>
      <c r="E30" s="14">
        <v>4.41</v>
      </c>
      <c r="F30" s="14">
        <v>3.44</v>
      </c>
      <c r="G30" s="14">
        <v>3.44</v>
      </c>
      <c r="H30" s="14">
        <v>4.7300000000000004</v>
      </c>
      <c r="I30" s="14">
        <f>I22+I23+I24+I25+I28+I29</f>
        <v>830537.58</v>
      </c>
      <c r="J30" s="14">
        <f>I30/I13/12</f>
        <v>4.6842204467545825</v>
      </c>
    </row>
    <row r="31" spans="1:10" ht="15.75" thickBot="1">
      <c r="A31" s="20">
        <v>3</v>
      </c>
      <c r="B31" s="23" t="s">
        <v>18</v>
      </c>
      <c r="C31" s="5"/>
      <c r="D31" s="5"/>
      <c r="E31" s="5"/>
      <c r="F31" s="5"/>
      <c r="G31" s="5"/>
      <c r="H31" s="5"/>
      <c r="I31" s="5"/>
      <c r="J31" s="5"/>
    </row>
    <row r="32" spans="1:10" ht="59.25" customHeight="1">
      <c r="A32" s="6"/>
      <c r="B32" s="8" t="s">
        <v>36</v>
      </c>
      <c r="C32" s="7">
        <v>1.86</v>
      </c>
      <c r="D32" s="7">
        <v>0.59</v>
      </c>
      <c r="E32" s="7">
        <v>0.63</v>
      </c>
      <c r="F32" s="7">
        <v>0.59</v>
      </c>
      <c r="G32" s="7">
        <v>0.59</v>
      </c>
      <c r="H32" s="7">
        <v>0.67</v>
      </c>
      <c r="I32" s="7">
        <v>82909.919999999998</v>
      </c>
      <c r="J32" s="7"/>
    </row>
    <row r="33" spans="1:10">
      <c r="A33" s="6"/>
      <c r="B33" s="8" t="s">
        <v>19</v>
      </c>
      <c r="C33" s="5">
        <v>6.22</v>
      </c>
      <c r="D33" s="5">
        <v>1.91</v>
      </c>
      <c r="E33" s="5">
        <v>2.09</v>
      </c>
      <c r="F33" s="5">
        <v>1.91</v>
      </c>
      <c r="G33" s="5">
        <v>1.91</v>
      </c>
      <c r="H33" s="5">
        <v>2.25</v>
      </c>
      <c r="I33" s="5">
        <v>277233.48</v>
      </c>
      <c r="J33" s="5"/>
    </row>
    <row r="34" spans="1:10" ht="33" customHeight="1">
      <c r="A34" s="4"/>
      <c r="B34" s="8" t="s">
        <v>20</v>
      </c>
      <c r="C34" s="5">
        <v>1.026</v>
      </c>
      <c r="D34" s="5" t="s">
        <v>60</v>
      </c>
      <c r="E34" s="5">
        <v>0.35</v>
      </c>
      <c r="F34" s="5" t="s">
        <v>60</v>
      </c>
      <c r="G34" s="5" t="s">
        <v>60</v>
      </c>
      <c r="H34" s="5">
        <v>0.37</v>
      </c>
      <c r="I34" s="5">
        <v>45709</v>
      </c>
      <c r="J34" s="5"/>
    </row>
    <row r="35" spans="1:10">
      <c r="A35" s="6"/>
      <c r="B35" s="10" t="s">
        <v>21</v>
      </c>
      <c r="C35" s="5">
        <v>1.01</v>
      </c>
      <c r="D35" s="4" t="s">
        <v>60</v>
      </c>
      <c r="E35" s="5">
        <v>0.34</v>
      </c>
      <c r="F35" s="5" t="s">
        <v>60</v>
      </c>
      <c r="G35" s="5" t="s">
        <v>60</v>
      </c>
      <c r="H35" s="5">
        <v>0.36</v>
      </c>
      <c r="I35" s="5">
        <v>44958</v>
      </c>
      <c r="J35" s="4"/>
    </row>
    <row r="36" spans="1:10">
      <c r="A36" s="4"/>
      <c r="B36" s="10" t="s">
        <v>22</v>
      </c>
      <c r="C36" s="5">
        <v>7.0000000000000007E-2</v>
      </c>
      <c r="D36" s="4" t="s">
        <v>60</v>
      </c>
      <c r="E36" s="5">
        <v>0.02</v>
      </c>
      <c r="F36" s="5" t="s">
        <v>60</v>
      </c>
      <c r="G36" s="5" t="s">
        <v>60</v>
      </c>
      <c r="H36" s="5">
        <v>0.04</v>
      </c>
      <c r="I36" s="5">
        <v>3300</v>
      </c>
      <c r="J36" s="4"/>
    </row>
    <row r="37" spans="1:10" ht="30">
      <c r="A37" s="4"/>
      <c r="B37" s="11" t="s">
        <v>42</v>
      </c>
      <c r="C37" s="5">
        <v>3.55</v>
      </c>
      <c r="D37" s="5">
        <v>0.93</v>
      </c>
      <c r="E37" s="5">
        <v>1.19</v>
      </c>
      <c r="F37" s="5">
        <v>0.93</v>
      </c>
      <c r="G37" s="5">
        <v>0.93</v>
      </c>
      <c r="H37" s="5">
        <v>1.28</v>
      </c>
      <c r="I37" s="5">
        <v>158009.44</v>
      </c>
      <c r="J37" s="4"/>
    </row>
    <row r="38" spans="1:10">
      <c r="A38" s="4"/>
      <c r="B38" s="11"/>
      <c r="C38" s="5"/>
      <c r="D38" s="5"/>
      <c r="E38" s="5"/>
      <c r="F38" s="5"/>
      <c r="G38" s="5"/>
      <c r="H38" s="5"/>
      <c r="I38" s="5"/>
      <c r="J38" s="4"/>
    </row>
    <row r="39" spans="1:10" ht="45" customHeight="1">
      <c r="A39" s="4"/>
      <c r="B39" s="10" t="s">
        <v>39</v>
      </c>
      <c r="C39" s="5">
        <v>1.1100000000000001</v>
      </c>
      <c r="D39" s="5">
        <v>0.28999999999999998</v>
      </c>
      <c r="E39" s="5">
        <v>0.37</v>
      </c>
      <c r="F39" s="5">
        <v>0.37</v>
      </c>
      <c r="G39" s="5">
        <v>0.37</v>
      </c>
      <c r="H39" s="5">
        <v>0.4</v>
      </c>
      <c r="I39" s="5">
        <v>49189</v>
      </c>
      <c r="J39" s="4"/>
    </row>
    <row r="40" spans="1:10">
      <c r="A40" s="4"/>
      <c r="B40" s="10" t="s">
        <v>23</v>
      </c>
      <c r="C40" s="5">
        <v>6.14</v>
      </c>
      <c r="D40" s="5">
        <v>1.61</v>
      </c>
      <c r="E40" s="5">
        <v>2.0699999999999998</v>
      </c>
      <c r="F40" s="5">
        <v>1.61</v>
      </c>
      <c r="G40" s="5">
        <v>1.61</v>
      </c>
      <c r="H40" s="5">
        <v>2.2200000000000002</v>
      </c>
      <c r="I40" s="5">
        <v>273600</v>
      </c>
      <c r="J40" s="4"/>
    </row>
    <row r="41" spans="1:10">
      <c r="A41" s="4"/>
      <c r="B41" s="10" t="s">
        <v>24</v>
      </c>
      <c r="C41" s="5">
        <v>0.46</v>
      </c>
      <c r="D41" s="5">
        <v>0.12</v>
      </c>
      <c r="E41" s="5">
        <v>0.16</v>
      </c>
      <c r="F41" s="5">
        <v>0.12</v>
      </c>
      <c r="G41" s="5">
        <v>0.12</v>
      </c>
      <c r="H41" s="5">
        <v>0.17</v>
      </c>
      <c r="I41" s="5">
        <v>20520</v>
      </c>
      <c r="J41" s="4"/>
    </row>
    <row r="42" spans="1:10" ht="30">
      <c r="A42" s="4"/>
      <c r="B42" s="10" t="s">
        <v>25</v>
      </c>
      <c r="C42" s="5">
        <v>0.56000000000000005</v>
      </c>
      <c r="D42" s="5">
        <v>0.15</v>
      </c>
      <c r="E42" s="5">
        <v>0.19</v>
      </c>
      <c r="F42" s="5">
        <v>0.15</v>
      </c>
      <c r="G42" s="5">
        <v>0.15</v>
      </c>
      <c r="H42" s="5">
        <v>0.2</v>
      </c>
      <c r="I42" s="5">
        <v>25000</v>
      </c>
      <c r="J42" s="4"/>
    </row>
    <row r="43" spans="1:10">
      <c r="A43" s="4"/>
      <c r="B43" s="10" t="s">
        <v>26</v>
      </c>
      <c r="C43" s="5">
        <v>0.92</v>
      </c>
      <c r="D43" s="5">
        <v>0.31</v>
      </c>
      <c r="E43" s="5">
        <v>0.3</v>
      </c>
      <c r="F43" s="5">
        <v>0.31</v>
      </c>
      <c r="G43" s="5">
        <v>0.31</v>
      </c>
      <c r="H43" s="5">
        <v>0.33</v>
      </c>
      <c r="I43" s="5">
        <v>41040</v>
      </c>
      <c r="J43" s="4"/>
    </row>
    <row r="44" spans="1:10" ht="30">
      <c r="A44" s="4"/>
      <c r="B44" s="10" t="s">
        <v>27</v>
      </c>
      <c r="C44" s="5">
        <v>0.59</v>
      </c>
      <c r="D44" s="5">
        <v>0.21</v>
      </c>
      <c r="E44" s="5">
        <v>0.2</v>
      </c>
      <c r="F44" s="5">
        <v>0.21</v>
      </c>
      <c r="G44" s="5">
        <v>0.21</v>
      </c>
      <c r="H44" s="5">
        <v>0.21</v>
      </c>
      <c r="I44" s="5">
        <v>26529</v>
      </c>
      <c r="J44" s="4"/>
    </row>
    <row r="45" spans="1:10">
      <c r="A45" s="4"/>
      <c r="B45" s="10" t="s">
        <v>28</v>
      </c>
      <c r="C45" s="5">
        <v>0.78</v>
      </c>
      <c r="D45" s="5">
        <v>0.26</v>
      </c>
      <c r="E45" s="5">
        <v>0.26</v>
      </c>
      <c r="F45" s="5">
        <v>0.26</v>
      </c>
      <c r="G45" s="5">
        <v>0.26</v>
      </c>
      <c r="H45" s="5">
        <v>0.28000000000000003</v>
      </c>
      <c r="I45" s="5">
        <v>35000</v>
      </c>
      <c r="J45" s="4"/>
    </row>
    <row r="46" spans="1:10">
      <c r="A46" s="4"/>
      <c r="B46" s="13" t="s">
        <v>8</v>
      </c>
      <c r="C46" s="14">
        <f>I46*100/I60</f>
        <v>24.299039410612092</v>
      </c>
      <c r="D46" s="14">
        <v>6.38</v>
      </c>
      <c r="E46" s="14">
        <v>8.17</v>
      </c>
      <c r="F46" s="14">
        <v>6.38</v>
      </c>
      <c r="G46" s="14">
        <v>6.38</v>
      </c>
      <c r="H46" s="14">
        <v>8.7799999999999994</v>
      </c>
      <c r="I46" s="14">
        <f>I32+I33+I34+I35+I36+I37+I39+I40+I41+I42+I43+I44+I45</f>
        <v>1082997.8399999999</v>
      </c>
      <c r="J46" s="14">
        <f>I46/I13/12</f>
        <v>6.1080928161240431</v>
      </c>
    </row>
    <row r="47" spans="1:10">
      <c r="A47" s="29"/>
      <c r="B47" s="29"/>
      <c r="C47" s="29"/>
      <c r="D47" s="29"/>
      <c r="E47" s="32"/>
      <c r="F47" s="32"/>
      <c r="G47" s="32"/>
      <c r="H47" s="32"/>
      <c r="I47" s="29"/>
      <c r="J47" s="29"/>
    </row>
    <row r="48" spans="1:10" ht="15.75" thickBot="1">
      <c r="A48" s="29"/>
      <c r="B48" s="29"/>
      <c r="C48" s="29"/>
      <c r="D48" s="29"/>
      <c r="E48" s="29"/>
      <c r="F48" s="29"/>
      <c r="G48" s="29"/>
      <c r="H48" s="29"/>
      <c r="I48" s="29"/>
      <c r="J48" s="30">
        <v>3</v>
      </c>
    </row>
    <row r="49" spans="1:10" ht="15.75" thickBot="1">
      <c r="A49" s="42">
        <v>1</v>
      </c>
      <c r="B49" s="42">
        <v>2</v>
      </c>
      <c r="C49" s="42">
        <v>3</v>
      </c>
      <c r="D49" s="42">
        <v>4</v>
      </c>
      <c r="E49" s="42">
        <v>5</v>
      </c>
      <c r="F49" s="42">
        <v>6</v>
      </c>
      <c r="G49" s="42">
        <v>7</v>
      </c>
      <c r="H49" s="42">
        <v>8</v>
      </c>
      <c r="I49" s="42">
        <v>9</v>
      </c>
      <c r="J49" s="42">
        <v>10</v>
      </c>
    </row>
    <row r="50" spans="1:10" ht="30.75" thickBot="1">
      <c r="A50" s="21">
        <v>4</v>
      </c>
      <c r="B50" s="35" t="s">
        <v>43</v>
      </c>
      <c r="C50" s="24">
        <f>I50*100/I60</f>
        <v>16.401817004569903</v>
      </c>
      <c r="D50" s="24">
        <v>2.2599999999999998</v>
      </c>
      <c r="E50" s="24">
        <v>2.89</v>
      </c>
      <c r="F50" s="24">
        <v>2.2599999999999998</v>
      </c>
      <c r="G50" s="24">
        <v>2.2599999999999998</v>
      </c>
      <c r="H50" s="24">
        <v>3.1</v>
      </c>
      <c r="I50" s="24">
        <v>731022</v>
      </c>
      <c r="J50" s="24">
        <f>I50/I13/12</f>
        <v>4.122953954025089</v>
      </c>
    </row>
    <row r="51" spans="1:10" ht="32.25" customHeight="1" thickBot="1">
      <c r="A51" s="21">
        <v>5</v>
      </c>
      <c r="B51" s="22" t="s">
        <v>29</v>
      </c>
      <c r="C51" s="44"/>
      <c r="D51" s="44"/>
      <c r="E51" s="44"/>
      <c r="F51" s="44"/>
      <c r="G51" s="44"/>
      <c r="H51" s="44"/>
      <c r="I51" s="44"/>
      <c r="J51" s="44"/>
    </row>
    <row r="52" spans="1:10" ht="21.75" customHeight="1">
      <c r="A52" s="6"/>
      <c r="B52" s="27" t="s">
        <v>30</v>
      </c>
      <c r="C52" s="7">
        <v>9.2100000000000009</v>
      </c>
      <c r="D52" s="7">
        <v>2.42</v>
      </c>
      <c r="E52" s="7">
        <v>3.11</v>
      </c>
      <c r="F52" s="7">
        <v>2.42</v>
      </c>
      <c r="G52" s="7">
        <v>2.42</v>
      </c>
      <c r="H52" s="7">
        <v>3.34</v>
      </c>
      <c r="I52" s="7">
        <v>410400</v>
      </c>
      <c r="J52" s="6"/>
    </row>
    <row r="53" spans="1:10">
      <c r="A53" s="4"/>
      <c r="B53" s="10" t="s">
        <v>59</v>
      </c>
      <c r="C53" s="5">
        <v>7.67</v>
      </c>
      <c r="D53" s="5">
        <v>2.0299999999999998</v>
      </c>
      <c r="E53" s="5">
        <v>2.58</v>
      </c>
      <c r="F53" s="5">
        <v>2.0299999999999998</v>
      </c>
      <c r="G53" s="5">
        <v>2.0299999999999998</v>
      </c>
      <c r="H53" s="5">
        <v>2.78</v>
      </c>
      <c r="I53" s="5">
        <v>342000</v>
      </c>
      <c r="J53" s="4"/>
    </row>
    <row r="54" spans="1:10">
      <c r="A54" s="4"/>
      <c r="B54" s="10" t="s">
        <v>31</v>
      </c>
      <c r="C54" s="5">
        <v>6.14</v>
      </c>
      <c r="D54" s="5">
        <v>1.61</v>
      </c>
      <c r="E54" s="5">
        <v>2.0699999999999998</v>
      </c>
      <c r="F54" s="5">
        <v>1.61</v>
      </c>
      <c r="G54" s="5">
        <v>1.61</v>
      </c>
      <c r="H54" s="5">
        <v>2.23</v>
      </c>
      <c r="I54" s="5">
        <v>273600</v>
      </c>
      <c r="J54" s="4"/>
    </row>
    <row r="55" spans="1:10" ht="27" customHeight="1">
      <c r="A55" s="4"/>
      <c r="B55" s="10" t="s">
        <v>35</v>
      </c>
      <c r="C55" s="5">
        <v>3.07</v>
      </c>
      <c r="D55" s="5">
        <v>0.8</v>
      </c>
      <c r="E55" s="5">
        <v>1.04</v>
      </c>
      <c r="F55" s="5">
        <v>0.8</v>
      </c>
      <c r="G55" s="5">
        <v>0.8</v>
      </c>
      <c r="H55" s="5">
        <v>1.1100000000000001</v>
      </c>
      <c r="I55" s="5">
        <v>136800</v>
      </c>
      <c r="J55" s="4"/>
    </row>
    <row r="56" spans="1:10">
      <c r="A56" s="4"/>
      <c r="B56" s="10" t="s">
        <v>32</v>
      </c>
      <c r="C56" s="5">
        <v>4.9400000000000004</v>
      </c>
      <c r="D56" s="5">
        <v>1.3</v>
      </c>
      <c r="E56" s="5">
        <v>1.67</v>
      </c>
      <c r="F56" s="5">
        <v>1.3</v>
      </c>
      <c r="G56" s="5">
        <v>1.3</v>
      </c>
      <c r="H56" s="5">
        <v>1.79</v>
      </c>
      <c r="I56" s="5">
        <v>220000</v>
      </c>
      <c r="J56" s="4"/>
    </row>
    <row r="57" spans="1:10" ht="19.5" customHeight="1">
      <c r="A57" s="4"/>
      <c r="B57" s="10" t="s">
        <v>33</v>
      </c>
      <c r="C57" s="5">
        <v>0.57999999999999996</v>
      </c>
      <c r="D57" s="5">
        <v>0.15</v>
      </c>
      <c r="E57" s="5">
        <v>0.2</v>
      </c>
      <c r="F57" s="5">
        <v>0.15</v>
      </c>
      <c r="G57" s="5">
        <v>0.15</v>
      </c>
      <c r="H57" s="5">
        <v>0.21</v>
      </c>
      <c r="I57" s="5">
        <v>26000</v>
      </c>
      <c r="J57" s="4"/>
    </row>
    <row r="58" spans="1:10">
      <c r="A58" s="4"/>
      <c r="B58" s="10" t="s">
        <v>34</v>
      </c>
      <c r="C58" s="5">
        <v>0.11</v>
      </c>
      <c r="D58" s="5">
        <v>0.03</v>
      </c>
      <c r="E58" s="5">
        <v>0.04</v>
      </c>
      <c r="F58" s="5">
        <v>0.03</v>
      </c>
      <c r="G58" s="5">
        <v>0.03</v>
      </c>
      <c r="H58" s="5">
        <v>0.04</v>
      </c>
      <c r="I58" s="5">
        <v>5000</v>
      </c>
      <c r="J58" s="4"/>
    </row>
    <row r="59" spans="1:10" ht="15.75" thickBot="1">
      <c r="A59" s="9"/>
      <c r="B59" s="18" t="s">
        <v>8</v>
      </c>
      <c r="C59" s="19">
        <f>I59*C60/I60</f>
        <v>31.721191538778488</v>
      </c>
      <c r="D59" s="19">
        <v>8.34</v>
      </c>
      <c r="E59" s="19">
        <v>10.71</v>
      </c>
      <c r="F59" s="19">
        <v>8.34</v>
      </c>
      <c r="G59" s="19">
        <v>8.34</v>
      </c>
      <c r="H59" s="19">
        <v>11.5</v>
      </c>
      <c r="I59" s="19">
        <f>I52+I53+I54+I55+I56+I57+I58</f>
        <v>1413800</v>
      </c>
      <c r="J59" s="19">
        <f>I59/I13/12</f>
        <v>7.9738124163167052</v>
      </c>
    </row>
    <row r="60" spans="1:10" ht="15.75" thickBot="1">
      <c r="A60" s="15"/>
      <c r="B60" s="16" t="s">
        <v>46</v>
      </c>
      <c r="C60" s="28">
        <v>100</v>
      </c>
      <c r="D60" s="17">
        <f t="shared" ref="D60:I60" si="0">D20+D30+D46+D50+D59</f>
        <v>21.799999999999997</v>
      </c>
      <c r="E60" s="17">
        <f t="shared" si="0"/>
        <v>27.94</v>
      </c>
      <c r="F60" s="17">
        <f t="shared" si="0"/>
        <v>21.799999999999997</v>
      </c>
      <c r="G60" s="17">
        <f t="shared" si="0"/>
        <v>21.799999999999997</v>
      </c>
      <c r="H60" s="17">
        <f t="shared" si="0"/>
        <v>30</v>
      </c>
      <c r="I60" s="17">
        <f t="shared" si="0"/>
        <v>4456957.42</v>
      </c>
      <c r="J60" s="17">
        <f>I60/I13/12</f>
        <v>25.13717811189056</v>
      </c>
    </row>
    <row r="61" spans="1:10" ht="15.75" thickBot="1">
      <c r="A61" s="38"/>
      <c r="B61" s="40" t="s">
        <v>47</v>
      </c>
      <c r="C61" s="38"/>
      <c r="D61" s="17">
        <f>D60*12*D13</f>
        <v>721021.91999999981</v>
      </c>
      <c r="E61" s="17">
        <f>E60*12*E13</f>
        <v>532458.16800000006</v>
      </c>
      <c r="F61" s="17">
        <f>F60*12*F13</f>
        <v>564794.39999999991</v>
      </c>
      <c r="G61" s="17">
        <f>G60*12*G13</f>
        <v>902017.72799999989</v>
      </c>
      <c r="H61" s="17">
        <f>H60*12*H13</f>
        <v>1736665.2</v>
      </c>
      <c r="I61" s="39"/>
      <c r="J61" s="3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полльзователь</dc:creator>
  <cp:lastModifiedBy>полльзователь</cp:lastModifiedBy>
  <cp:lastPrinted>2011-04-04T12:29:13Z</cp:lastPrinted>
  <dcterms:created xsi:type="dcterms:W3CDTF">2011-04-01T22:14:14Z</dcterms:created>
  <dcterms:modified xsi:type="dcterms:W3CDTF">2011-04-04T12:43:06Z</dcterms:modified>
</cp:coreProperties>
</file>