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6855" activeTab="1"/>
  </bookViews>
  <sheets>
    <sheet name="(17-33) Детская 8А  " sheetId="1" r:id="rId1"/>
    <sheet name=" (17-33) Детская 8А" sheetId="2" r:id="rId2"/>
  </sheets>
  <externalReferences>
    <externalReference r:id="rId5"/>
    <externalReference r:id="rId6"/>
  </externalReferences>
  <definedNames>
    <definedName name="_xlnm.Print_Titles" localSheetId="1">' (17-33) Детская 8А'!$8:$8</definedName>
    <definedName name="_xlnm.Print_Titles" localSheetId="0">'(17-33) Детская 8А  '!$7:$7</definedName>
    <definedName name="_xlnm.Print_Area" localSheetId="1">' (17-33) Детская 8А'!$A$1:$DC$137</definedName>
  </definedNames>
  <calcPr fullCalcOnLoad="1"/>
</workbook>
</file>

<file path=xl/sharedStrings.xml><?xml version="1.0" encoding="utf-8"?>
<sst xmlns="http://schemas.openxmlformats.org/spreadsheetml/2006/main" count="206" uniqueCount="155">
  <si>
    <t>Объемы работ и услуг по содержанию и ремонту общего имущества многоквартирного дома устанавливаются с учетом требований санитарных, пожарных и иных обязательных норм законодательства Российской Федерации.</t>
  </si>
  <si>
    <t>4.</t>
  </si>
  <si>
    <t>Качество предоставления потребителям коммунальных услуг устанавливается организатором конкурса на основании Правил предоставления коммунальных услуг, утвержденных Правительством Российской Федерации.</t>
  </si>
  <si>
    <t>3.</t>
  </si>
  <si>
    <t>Перечень работ, их периодичность, стоимость, объемы и материалы, используемые в процессе исполнения работ, устанавливаются организатором конкурса.</t>
  </si>
  <si>
    <t>2.</t>
  </si>
  <si>
    <t>Услуги по управлению, сбору средств с населения в основной и дополнительный перечни работ не включаются, а оцениваются в составе работ и услуг по содержанию и ремонту жилья.</t>
  </si>
  <si>
    <t>1.</t>
  </si>
  <si>
    <t>Примечания:</t>
  </si>
  <si>
    <t>ВСЕГО (по  прил.2+прил3)</t>
  </si>
  <si>
    <t>ИТОГО</t>
  </si>
  <si>
    <t>по утвержденному                    плану работ</t>
  </si>
  <si>
    <t xml:space="preserve">35. -ремонт отдельных участков и устройств детских игровых,  спортивных и хозяйственных площадок;                                                              - ремонт и замена мусорных ящиков, контейнеров, площадок для контейнеров, ограждений;           </t>
  </si>
  <si>
    <t>IX. Благоустройство придомовых территорий</t>
  </si>
  <si>
    <t>по мере необходимости</t>
  </si>
  <si>
    <t xml:space="preserve"> - снега, наледи, сосулек.</t>
  </si>
  <si>
    <t>1 раз в год</t>
  </si>
  <si>
    <t xml:space="preserve"> Очистка  кровли:                                        - от мусора</t>
  </si>
  <si>
    <t xml:space="preserve"> -демонтаж угрожающих обрушением выступающих элементов фасада дома;</t>
  </si>
  <si>
    <t xml:space="preserve"> -восстановление отдельных участков отделочного слоя фасадов;</t>
  </si>
  <si>
    <t>-ремонт металлических ограждений и ремонт (замена) деревянных поручней лестничных маршей;</t>
  </si>
  <si>
    <t>-заделка выбоин, трещин ступеней и площадок лестничных маршей;</t>
  </si>
  <si>
    <t>-герметизация примыканий козырьков входа в подъезды;</t>
  </si>
  <si>
    <t>-ремонт и замена оконных и дверных заполнений мест общего пользования;</t>
  </si>
  <si>
    <t xml:space="preserve">-косметический ремонт подъездов; </t>
  </si>
  <si>
    <t xml:space="preserve"> -герметизация межпанельных стыков и швов; </t>
  </si>
  <si>
    <t xml:space="preserve">-ремонт люков и дверей выходов на чердак и кровлю; </t>
  </si>
  <si>
    <t xml:space="preserve"> - ремонт отдельных элементов стропильной системы кровли; </t>
  </si>
  <si>
    <t>по утвержденному                    план-графику                                  работ</t>
  </si>
  <si>
    <t xml:space="preserve">- частичный ремонт кровель и ремонт примыканий вентиляционных блоков  в местах  протечек кровли; </t>
  </si>
  <si>
    <r>
      <t>34.</t>
    </r>
    <r>
      <rPr>
        <b/>
        <sz val="12"/>
        <rFont val="Times New Roman"/>
        <family val="1"/>
      </rPr>
      <t xml:space="preserve"> Текущий ремонт конструктивных элементов жилых  зданий.</t>
    </r>
  </si>
  <si>
    <t>VIII. Текущий ремонт конструктивных элементов жилых зданий</t>
  </si>
  <si>
    <t xml:space="preserve">-ремонт трубопроводов водоотведения. </t>
  </si>
  <si>
    <t>прочистка трубопроводов водоотведения, прочистка засоров трубопроводов мест общего пользования</t>
  </si>
  <si>
    <t xml:space="preserve">-восстановление работоспособности отдельных элементов и частей внутренней системы холодного водоснабжения и канализации, ремонт и замета запорно-регулирующей арматуры, трубопроводов, </t>
  </si>
  <si>
    <r>
      <t>33</t>
    </r>
    <r>
      <rPr>
        <b/>
        <sz val="12"/>
        <rFont val="Times New Roman"/>
        <family val="1"/>
      </rPr>
      <t>.  Систем холодного водоснабжения и водоотведения</t>
    </r>
  </si>
  <si>
    <t xml:space="preserve">- восстановление работоспособности отдельных элементов и частей внутренней системы горячего водоснабжения, ремонт и замета запорно-регулирующей арматуры, трубопроводов, а также другого оборудования, расположенного на этих сетях. </t>
  </si>
  <si>
    <r>
      <t xml:space="preserve">33. </t>
    </r>
    <r>
      <rPr>
        <b/>
        <sz val="12"/>
        <rFont val="Times New Roman"/>
        <family val="1"/>
      </rPr>
      <t xml:space="preserve"> Систем горячего        водоснабжения</t>
    </r>
  </si>
  <si>
    <t>- восстановление работоспособности отдельных элементов и частей внутренней системы отопления (ремонт и замета запорно-регулирующей арматуры, трубопроводов и обогревающих элементов, а также другого оборудования, расположенного на этих сетях).</t>
  </si>
  <si>
    <t>раз в год</t>
  </si>
  <si>
    <t>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</si>
  <si>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r>
      <t>32</t>
    </r>
    <r>
      <rPr>
        <b/>
        <sz val="12"/>
        <rFont val="Times New Roman"/>
        <family val="1"/>
      </rPr>
      <t xml:space="preserve">.  Систем теплоснабжения     </t>
    </r>
  </si>
  <si>
    <t>- восстановление работоспособности систем электроснабжения</t>
  </si>
  <si>
    <t xml:space="preserve"> -техническое обслуживание электрооборудования (линий электрических се­тей, групповых распределительных и предохранительных щитов, предохра­нительных коробок, силовых установок на лестничных площадках и технических этажах)</t>
  </si>
  <si>
    <r>
      <t xml:space="preserve">31. </t>
    </r>
    <r>
      <rPr>
        <b/>
        <sz val="12"/>
        <rFont val="Times New Roman"/>
        <family val="1"/>
      </rPr>
      <t xml:space="preserve"> Систем электроснабжения и электрооборудования  </t>
    </r>
  </si>
  <si>
    <t>VII. Техническое обслуживание и текущий ремонт внутридомовых систем инженерного обеспечения</t>
  </si>
  <si>
    <t>раз(а) в 3 года       ( по графику)</t>
  </si>
  <si>
    <t>30.Обслуживание э/плиты -1 э/пл                                           ( измерение сопротивления изоляции э/плиты с кабелем, измерение напряжения, проверка тех.состояния плиты)</t>
  </si>
  <si>
    <t>29.  Обслуживание питающей линии к э/плите для  1 квартиры                                   ( измерение сопротивления изоляции, проверка тех.состояния групповой пит.линии)</t>
  </si>
  <si>
    <t>28. Предоставление услуг телекоммуникаций</t>
  </si>
  <si>
    <t>27. Обслуживание антенного хозяйства</t>
  </si>
  <si>
    <t>26. Обслуживание сетей радиовещания</t>
  </si>
  <si>
    <t>25. Дезинсекция</t>
  </si>
  <si>
    <t>24. Дератизация</t>
  </si>
  <si>
    <t>VII. Прочие услуги</t>
  </si>
  <si>
    <t>23. Выполнение заявок населения</t>
  </si>
  <si>
    <t>22. Устранение аварии</t>
  </si>
  <si>
    <t>VI. Устранение аварии и выполнение заявок населения</t>
  </si>
  <si>
    <t>по мере необходимости и при истечении  межповерочного срока</t>
  </si>
  <si>
    <t>21. Проверка  и  замена коллективных приборов учета (э/энергии)</t>
  </si>
  <si>
    <t>20. Регулировка и наладка систем отопления</t>
  </si>
  <si>
    <t>19. Проведение технических осмотров  мест общего пользования (конструктивных элементов здаений, внутренних инженерных систем)</t>
  </si>
  <si>
    <t>V. Проведение технических осмотров</t>
  </si>
  <si>
    <t>18. Укрепление водосточных труб</t>
  </si>
  <si>
    <t>IV. Подготовка многоквартирного дома к сезонной эксплуатации</t>
  </si>
  <si>
    <t>27. Обслуживание надворных туалетов</t>
  </si>
  <si>
    <t>постоянно</t>
  </si>
  <si>
    <t xml:space="preserve">  - текущий ремонт и техническое обслуживание, обеспечивающее востановление работоспособности  и  поддержание его эксплуатационных показателей</t>
  </si>
  <si>
    <t>раз(а) в год                 (по графику)</t>
  </si>
  <si>
    <t xml:space="preserve"> - периодические технические осмотры в соответствии с тербованиями ПУЭБЛ</t>
  </si>
  <si>
    <t xml:space="preserve"> 1 раз(а) в год                             по договору со специал. организацией</t>
  </si>
  <si>
    <t xml:space="preserve"> - техническое освидетельствование в соответствии с требованиями ПУЭБЛ</t>
  </si>
  <si>
    <t>режим работы  ежедневно                       с 7.00 до 22.00 (14 час)  перерыв -1 час</t>
  </si>
  <si>
    <t>26. Содержание лифта(ов)</t>
  </si>
  <si>
    <t>по графику</t>
  </si>
  <si>
    <t>17. Вывоз крупногабаритного мусора</t>
  </si>
  <si>
    <t>16. Вывоз твердых бытовых отходов</t>
  </si>
  <si>
    <t>III. Услуги вывоза бытовых отходов и содержание лифта</t>
  </si>
  <si>
    <t>15. Сбрасывание снега с крыш, сбивание сосулек</t>
  </si>
  <si>
    <t>по мере необходимости.</t>
  </si>
  <si>
    <t>14. Посыпка территории песком</t>
  </si>
  <si>
    <t>13. Очистка от наледи и льда крышек люков и пожарных колодцев</t>
  </si>
  <si>
    <t>12. Очистка территорий у крылец и пешеходных дорожек от наледи и льда</t>
  </si>
  <si>
    <t>11. Сдвижка и подметание снега при снегопаде</t>
  </si>
  <si>
    <t>10. Сдвижка и подметание снега при отсутствии снегопадов</t>
  </si>
  <si>
    <t>раз(а) в неделю</t>
  </si>
  <si>
    <t>9. Очистка и  детских и спортивных площадок, элементов благоустройства</t>
  </si>
  <si>
    <t>8. Подрезка деревьев и кустов</t>
  </si>
  <si>
    <t>раз(а) в год</t>
  </si>
  <si>
    <t>7. Стрижка газонов (окос)</t>
  </si>
  <si>
    <t>6. Полив газонов</t>
  </si>
  <si>
    <t>5. Уборка мусора на контейнерных площадках,площадок для мусоросборников</t>
  </si>
  <si>
    <t>4. Уборка мусора с газона, очистка урн</t>
  </si>
  <si>
    <t>3. Полив тротуаров</t>
  </si>
  <si>
    <t>2. Подметание земельного участка в летний период</t>
  </si>
  <si>
    <t>II. Уборка земельного участка, входящего в состав общего имущества
многоквартирного дома</t>
  </si>
  <si>
    <t>не выполняется</t>
  </si>
  <si>
    <t>8. Обработка фасадов гидрофобными или другими специальными растворами</t>
  </si>
  <si>
    <t>7. Очистка и помывка фасадов зданий</t>
  </si>
  <si>
    <t>раз(а) в месяц</t>
  </si>
  <si>
    <t>6. Содержание мусоропроводов:</t>
  </si>
  <si>
    <t>1. Уборка чердачного и подвального помещений</t>
  </si>
  <si>
    <t>Мытье окон, влажная протирка стен и дверей в помещениях общего пользования, включая двери мусорных камер,</t>
  </si>
  <si>
    <t xml:space="preserve"> в теплый период (май,октябрь)</t>
  </si>
  <si>
    <t>4. Протирка пыли с колпаков светильников, подоконников,  оконных ограждений  в помещениях общего пользования</t>
  </si>
  <si>
    <t>3. Мытье лестничных площадок и маршей всех этажей</t>
  </si>
  <si>
    <t>2. Очистка и влажная уборка мусорных камер</t>
  </si>
  <si>
    <t>1. Подметание полов во всех помещениях общего пользования, кабинах лифта и их влажная уборка</t>
  </si>
  <si>
    <t>I. Санитарные работы по содержанию помещений общего пользования</t>
  </si>
  <si>
    <t>Стоимость
на 1 кв. м общ. площади (рублей в месяц)</t>
  </si>
  <si>
    <t>Годовая плата (рублей)</t>
  </si>
  <si>
    <t>Периодичность</t>
  </si>
  <si>
    <t>1. Дополнительные услуги по содержанию общего имущества</t>
  </si>
  <si>
    <t>являющегося объектом конкурса</t>
  </si>
  <si>
    <t>общего имущества собственников помещений в многоквартирном доме,</t>
  </si>
  <si>
    <t>дополнительных работ и услуг по содержанию и ремонту</t>
  </si>
  <si>
    <t>ПЕРЕЧЕНЬ</t>
  </si>
  <si>
    <t>Приложение № 2
к Правилам проведения органом местного самоуправления открытого конкурса
по отбору управляющей организации
для управления многоквартирным домом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</si>
  <si>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</si>
  <si>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</si>
  <si>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</si>
  <si>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I. Содержание помещений общего пользования</t>
  </si>
  <si>
    <t>1. Подметание полов во всех помещениях общего пользования  (лестничных  маршей нижних трех этажей)</t>
  </si>
  <si>
    <t xml:space="preserve"> - Подметание полов во всех помещениях общего пользования  (лестничных  маршей выше третьего этажа)</t>
  </si>
  <si>
    <t>2. Подметание полов кабины лифта и влажная уборка</t>
  </si>
  <si>
    <t>3. Очистка и подметание пола мусорных камер, удаление мусора из мусорных камер в контейнера</t>
  </si>
  <si>
    <t>4. Мытье и протирка закрывающих устройств мусоропровода (клапанов)</t>
  </si>
  <si>
    <t>1. Подметание земельного участка в летний период</t>
  </si>
  <si>
    <t>2. Уборка мусора с газона, очистка урн</t>
  </si>
  <si>
    <t>3. Уборка мусора на контейнерных площадках, площадок для мусоросборников</t>
  </si>
  <si>
    <t>4. Сдвижка и подметание снега при отсутствии снегопадов (мест движения пешеходов)</t>
  </si>
  <si>
    <t>5. Сдвижка и подметание снега при снегопаде(мест движения пешеходов)</t>
  </si>
  <si>
    <t>6. Вывоз твердых бытовых отходов</t>
  </si>
  <si>
    <t>III. Подготовка многоквартирного дома к сезонной эксплуатации</t>
  </si>
  <si>
    <t>7. Укрепление водосточных труб</t>
  </si>
  <si>
    <t xml:space="preserve">по мере </t>
  </si>
  <si>
    <t xml:space="preserve"> необходимости</t>
  </si>
  <si>
    <t>по утвержденному графику</t>
  </si>
  <si>
    <t>9. Консервация, ремонт, регулировка, промывка, испытание,  расконсервация систем центрального отопления</t>
  </si>
  <si>
    <t>15. Промывкае бойлеров</t>
  </si>
  <si>
    <t>10.Прочистка дымовентиляционных каналов</t>
  </si>
  <si>
    <t>11. Проверка состояния и ремонт продухов в цоколях зданий</t>
  </si>
  <si>
    <t>IV. Проведение технических осмотров</t>
  </si>
  <si>
    <t>12. Проведение технических осмотров мест общего пользования (конструктивных элементов зданий, внутренних инженерных систем)</t>
  </si>
  <si>
    <t>(весной, осенью)</t>
  </si>
  <si>
    <t>13. Аварийное обслуживание систем водоснабжения, теплоснабжения,     канализации,энергоснабжения</t>
  </si>
  <si>
    <t xml:space="preserve">   Локализация аварии -  немедленно.                     Устранение засоров общих внутренних трубопроводов  приводящих к затоплению помещений - в течении смены.                 Устранение выхода из строя ВРУ, отключения электроэнергии в здании, подъезде, </t>
  </si>
  <si>
    <t>14. Дератизация</t>
  </si>
  <si>
    <t>15. Дезинсекция</t>
  </si>
  <si>
    <t>16. Обслуживание мест общего пользования (замена э/лампочек)</t>
  </si>
  <si>
    <t>2. Подметание лестничных клеток и маршей до 3 этажа</t>
  </si>
  <si>
    <t>2. Подметание лестничных клеток и маршей выше 3 этажа</t>
  </si>
  <si>
    <t>8. Замена разбитых стекол окон и укрепление и ремонт дверей в помещениях общего пользования</t>
  </si>
  <si>
    <t>адрес: ул. Детская, 8-А</t>
  </si>
  <si>
    <t>S общая =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</si>
</sst>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top"/>
    </xf>
    <xf numFmtId="43" fontId="2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43" fontId="2" fillId="0" borderId="15" xfId="58" applyFont="1" applyBorder="1" applyAlignment="1">
      <alignment vertical="top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4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164" fontId="10" fillId="0" borderId="10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2" fontId="7" fillId="33" borderId="18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9" fontId="2" fillId="0" borderId="17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3" fontId="7" fillId="33" borderId="12" xfId="58" applyFont="1" applyFill="1" applyBorder="1" applyAlignment="1">
      <alignment horizontal="center"/>
    </xf>
    <xf numFmtId="43" fontId="7" fillId="33" borderId="18" xfId="58" applyFont="1" applyFill="1" applyBorder="1" applyAlignment="1">
      <alignment horizontal="center"/>
    </xf>
    <xf numFmtId="43" fontId="7" fillId="33" borderId="14" xfId="58" applyFont="1" applyFill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43" fontId="2" fillId="0" borderId="12" xfId="58" applyFont="1" applyBorder="1" applyAlignment="1">
      <alignment horizontal="center" vertical="top"/>
    </xf>
    <xf numFmtId="43" fontId="2" fillId="0" borderId="18" xfId="58" applyFont="1" applyBorder="1" applyAlignment="1">
      <alignment horizontal="center" vertical="top"/>
    </xf>
    <xf numFmtId="43" fontId="2" fillId="0" borderId="14" xfId="58" applyFont="1" applyBorder="1" applyAlignment="1">
      <alignment horizontal="center" vertical="top"/>
    </xf>
    <xf numFmtId="43" fontId="2" fillId="0" borderId="17" xfId="58" applyFont="1" applyBorder="1" applyAlignment="1">
      <alignment horizontal="center"/>
    </xf>
    <xf numFmtId="43" fontId="2" fillId="0" borderId="19" xfId="58" applyFont="1" applyBorder="1" applyAlignment="1">
      <alignment horizontal="center"/>
    </xf>
    <xf numFmtId="43" fontId="2" fillId="0" borderId="20" xfId="58" applyFont="1" applyBorder="1" applyAlignment="1">
      <alignment horizontal="center"/>
    </xf>
    <xf numFmtId="43" fontId="2" fillId="0" borderId="13" xfId="58" applyFont="1" applyBorder="1" applyAlignment="1">
      <alignment horizontal="center"/>
    </xf>
    <xf numFmtId="43" fontId="2" fillId="0" borderId="0" xfId="58" applyFont="1" applyBorder="1" applyAlignment="1">
      <alignment horizontal="center"/>
    </xf>
    <xf numFmtId="43" fontId="2" fillId="0" borderId="16" xfId="58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18" xfId="0" applyFont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2" fillId="0" borderId="10" xfId="58" applyFont="1" applyBorder="1" applyAlignment="1">
      <alignment horizontal="center"/>
    </xf>
    <xf numFmtId="43" fontId="2" fillId="0" borderId="15" xfId="58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2" fontId="10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10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0" fontId="2" fillId="0" borderId="13" xfId="0" applyNumberFormat="1" applyFont="1" applyBorder="1" applyAlignment="1">
      <alignment horizontal="center" vertical="top"/>
    </xf>
    <xf numFmtId="10" fontId="2" fillId="0" borderId="0" xfId="0" applyNumberFormat="1" applyFont="1" applyBorder="1" applyAlignment="1">
      <alignment horizontal="center" vertical="top"/>
    </xf>
    <xf numFmtId="10" fontId="2" fillId="0" borderId="16" xfId="0" applyNumberFormat="1" applyFont="1" applyBorder="1" applyAlignment="1">
      <alignment horizontal="center" vertical="top"/>
    </xf>
    <xf numFmtId="43" fontId="2" fillId="33" borderId="12" xfId="58" applyFont="1" applyFill="1" applyBorder="1" applyAlignment="1">
      <alignment horizontal="center"/>
    </xf>
    <xf numFmtId="43" fontId="2" fillId="33" borderId="18" xfId="58" applyFont="1" applyFill="1" applyBorder="1" applyAlignment="1">
      <alignment horizontal="center"/>
    </xf>
    <xf numFmtId="10" fontId="2" fillId="0" borderId="10" xfId="0" applyNumberFormat="1" applyFont="1" applyBorder="1" applyAlignment="1">
      <alignment horizontal="center" vertical="top"/>
    </xf>
    <xf numFmtId="10" fontId="2" fillId="0" borderId="15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2" fontId="7" fillId="33" borderId="12" xfId="0" applyNumberFormat="1" applyFont="1" applyFill="1" applyBorder="1" applyAlignment="1">
      <alignment horizontal="center" vertical="top"/>
    </xf>
    <xf numFmtId="2" fontId="7" fillId="33" borderId="18" xfId="0" applyNumberFormat="1" applyFont="1" applyFill="1" applyBorder="1" applyAlignment="1">
      <alignment horizontal="center" vertical="top"/>
    </xf>
    <xf numFmtId="2" fontId="7" fillId="33" borderId="14" xfId="0" applyNumberFormat="1" applyFont="1" applyFill="1" applyBorder="1" applyAlignment="1">
      <alignment horizontal="center" vertical="top"/>
    </xf>
    <xf numFmtId="2" fontId="6" fillId="33" borderId="12" xfId="0" applyNumberFormat="1" applyFont="1" applyFill="1" applyBorder="1" applyAlignment="1">
      <alignment horizontal="center"/>
    </xf>
    <xf numFmtId="2" fontId="6" fillId="33" borderId="18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65" fontId="2" fillId="0" borderId="17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43" fontId="8" fillId="0" borderId="12" xfId="58" applyFont="1" applyBorder="1" applyAlignment="1">
      <alignment horizontal="center" vertical="center"/>
    </xf>
    <xf numFmtId="43" fontId="8" fillId="0" borderId="18" xfId="58" applyFont="1" applyBorder="1" applyAlignment="1">
      <alignment horizontal="center" vertical="center"/>
    </xf>
    <xf numFmtId="43" fontId="8" fillId="0" borderId="14" xfId="58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10" fontId="2" fillId="0" borderId="17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164" fontId="10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9" fontId="2" fillId="0" borderId="17" xfId="0" applyNumberFormat="1" applyFont="1" applyBorder="1" applyAlignment="1">
      <alignment horizontal="center" vertical="top"/>
    </xf>
    <xf numFmtId="43" fontId="2" fillId="0" borderId="17" xfId="58" applyFont="1" applyBorder="1" applyAlignment="1">
      <alignment horizontal="center" vertical="top"/>
    </xf>
    <xf numFmtId="43" fontId="2" fillId="0" borderId="19" xfId="58" applyFont="1" applyBorder="1" applyAlignment="1">
      <alignment horizontal="center" vertical="top"/>
    </xf>
    <xf numFmtId="43" fontId="2" fillId="0" borderId="20" xfId="58" applyFont="1" applyBorder="1" applyAlignment="1">
      <alignment horizontal="center" vertical="top"/>
    </xf>
    <xf numFmtId="43" fontId="2" fillId="0" borderId="11" xfId="58" applyFont="1" applyBorder="1" applyAlignment="1">
      <alignment horizontal="center" vertical="top"/>
    </xf>
    <xf numFmtId="43" fontId="2" fillId="0" borderId="10" xfId="58" applyFont="1" applyBorder="1" applyAlignment="1">
      <alignment horizontal="center" vertical="top"/>
    </xf>
    <xf numFmtId="43" fontId="2" fillId="0" borderId="15" xfId="58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3" fontId="2" fillId="0" borderId="13" xfId="58" applyFont="1" applyBorder="1" applyAlignment="1">
      <alignment horizontal="center" vertical="top"/>
    </xf>
    <xf numFmtId="43" fontId="2" fillId="0" borderId="0" xfId="58" applyFont="1" applyBorder="1" applyAlignment="1">
      <alignment horizontal="center" vertical="top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43" fontId="2" fillId="0" borderId="16" xfId="58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justify"/>
    </xf>
    <xf numFmtId="0" fontId="7" fillId="0" borderId="1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1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43" fontId="8" fillId="0" borderId="12" xfId="58" applyFont="1" applyBorder="1" applyAlignment="1">
      <alignment vertical="center"/>
    </xf>
    <xf numFmtId="43" fontId="8" fillId="0" borderId="18" xfId="58" applyFont="1" applyBorder="1" applyAlignment="1">
      <alignment vertical="center"/>
    </xf>
    <xf numFmtId="43" fontId="8" fillId="0" borderId="14" xfId="58" applyFont="1" applyBorder="1" applyAlignment="1">
      <alignment vertical="center"/>
    </xf>
    <xf numFmtId="0" fontId="2" fillId="0" borderId="18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justify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43" fontId="2" fillId="0" borderId="12" xfId="58" applyFont="1" applyBorder="1" applyAlignment="1">
      <alignment horizontal="center" vertical="center"/>
    </xf>
    <xf numFmtId="43" fontId="2" fillId="0" borderId="18" xfId="58" applyFont="1" applyBorder="1" applyAlignment="1">
      <alignment horizontal="center" vertical="center"/>
    </xf>
    <xf numFmtId="43" fontId="2" fillId="0" borderId="14" xfId="58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3" fontId="3" fillId="33" borderId="18" xfId="58" applyFont="1" applyFill="1" applyBorder="1" applyAlignment="1">
      <alignment horizontal="center"/>
    </xf>
    <xf numFmtId="43" fontId="3" fillId="33" borderId="14" xfId="58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left" vertical="top" wrapText="1"/>
    </xf>
    <xf numFmtId="43" fontId="7" fillId="33" borderId="12" xfId="0" applyNumberFormat="1" applyFont="1" applyFill="1" applyBorder="1" applyAlignment="1">
      <alignment horizontal="center"/>
    </xf>
    <xf numFmtId="43" fontId="7" fillId="33" borderId="18" xfId="0" applyNumberFormat="1" applyFont="1" applyFill="1" applyBorder="1" applyAlignment="1">
      <alignment horizontal="center"/>
    </xf>
    <xf numFmtId="43" fontId="7" fillId="33" borderId="14" xfId="0" applyNumberFormat="1" applyFont="1" applyFill="1" applyBorder="1" applyAlignment="1">
      <alignment horizontal="center"/>
    </xf>
    <xf numFmtId="43" fontId="2" fillId="33" borderId="14" xfId="58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43" fontId="7" fillId="33" borderId="12" xfId="58" applyFont="1" applyFill="1" applyBorder="1" applyAlignment="1">
      <alignment horizontal="center" vertical="top"/>
    </xf>
    <xf numFmtId="43" fontId="7" fillId="33" borderId="18" xfId="58" applyFont="1" applyFill="1" applyBorder="1" applyAlignment="1">
      <alignment horizontal="center" vertical="top"/>
    </xf>
    <xf numFmtId="43" fontId="7" fillId="33" borderId="14" xfId="58" applyFont="1" applyFill="1" applyBorder="1" applyAlignment="1">
      <alignment horizontal="center" vertical="top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d\all\0000\&#1082;&#1086;&#1085;&#1082;&#1091;&#1088;&#1089;%20&#1078;&#1101;&#1091;%205\&#1078;&#1101;&#1091;%205%20(&#1087;&#1088;&#1080;&#1083;2,3)%201%20&#1095;&#1072;&#1089;&#1090;&#1100;%20(1-216)\&#1087;&#1088;&#1080;&#1083;&#1086;&#1078;&#1077;&#1085;&#1080;&#1077;%20&#8470;%202%20(&#1087;&#1086;&#1089;&#1090;.7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d\all\0000\&#1082;&#1086;&#1085;&#1082;&#1091;&#1088;&#1089;%20&#1078;&#1101;&#1091;%205\&#1078;&#1101;&#1091;%205%20(&#1087;&#1088;&#1080;&#1083;2,3)%201%20&#1095;&#1072;&#1089;&#1090;&#1100;%20(1-216)\&#1087;&#1088;&#1080;&#1083;&#1086;&#1078;&#1077;&#1085;&#1080;&#1077;%20&#8470;%202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50"/>
      <sheetName val="6-88"/>
      <sheetName val="8-28"/>
      <sheetName val="11-22"/>
      <sheetName val="13-61"/>
      <sheetName val="10-10"/>
      <sheetName val="16-83(14,44)"/>
      <sheetName val="14-44"/>
      <sheetName val="8-64"/>
      <sheetName val="11-74 (без МОП)"/>
      <sheetName val="11-74 "/>
      <sheetName val="6-98 (без МОП)"/>
      <sheetName val="9-36 (без МОП)"/>
      <sheetName val="16-83 (без МОП)"/>
      <sheetName val="15-36 (без МОП)"/>
      <sheetName val="16-08 (без МОП)"/>
      <sheetName val="16-08"/>
      <sheetName val="17-86"/>
      <sheetName val="18-58"/>
      <sheetName val="18-65"/>
      <sheetName val="17-90"/>
      <sheetName val="27-38 (жил)"/>
      <sheetName val="12-37"/>
      <sheetName val="16-71"/>
      <sheetName val="19-01"/>
      <sheetName val="29-85 (жил)"/>
      <sheetName val="13-12"/>
      <sheetName val="17-46"/>
      <sheetName val="19-76"/>
      <sheetName val="21-89"/>
      <sheetName val="44-95"/>
      <sheetName val="19-50"/>
    </sheetNames>
    <sheetDataSet>
      <sheetData sheetId="16">
        <row r="19">
          <cell r="CM19">
            <v>217.2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-50 (бкм)"/>
      <sheetName val="3-85"/>
      <sheetName val="4-50 Зареч.7"/>
      <sheetName val="4-50 Зареч.9"/>
      <sheetName val="6-88"/>
      <sheetName val="8-28"/>
      <sheetName val="11-22"/>
      <sheetName val="12-16"/>
      <sheetName val="13-61"/>
      <sheetName val="7-72"/>
      <sheetName val="7-72 (2)"/>
      <sheetName val="10-10"/>
      <sheetName val="16-83(14,44)"/>
      <sheetName val="15-38"/>
      <sheetName val="14-44 Кольц.13"/>
      <sheetName val="14-44 Курс. 6"/>
      <sheetName val="14-44 Курс. 8"/>
      <sheetName val="14-44 Курс. 8 -а"/>
      <sheetName val="14-44 Курс. 8 -б"/>
      <sheetName val="14-44 Холм.8"/>
      <sheetName val="14-44 Холм.14"/>
      <sheetName val="14-44 Гоголя 19"/>
      <sheetName val="14-44 Дост.11"/>
      <sheetName val="14-44 Запад.54-а"/>
      <sheetName val="14-44 Керам.1"/>
      <sheetName val="14-44 Керам.3"/>
      <sheetName val="14-44 Керам.5"/>
      <sheetName val="14-44 Крест.20"/>
      <sheetName val="14-44 Лесозавод.20"/>
      <sheetName val="14-44 Мотор.13"/>
      <sheetName val="14-44Профсоюз.30"/>
      <sheetName val="14-44Профсоюз.32"/>
      <sheetName val="14-44Профсоюз.38)"/>
      <sheetName val="14-44Профсоюз.40"/>
      <sheetName val="14-44 Хлеб.11"/>
      <sheetName val="14-44 Холм.20"/>
      <sheetName val="14-44 Рязан.54"/>
      <sheetName val="14-44 Рязан.56"/>
      <sheetName val="14-44 Рязан.60"/>
      <sheetName val="8-64"/>
      <sheetName val="11-74 (без МОП)Вокз.69"/>
      <sheetName val="11-74 "/>
      <sheetName val="6-98 (без МОП)"/>
      <sheetName val="9-36 (без МОП)"/>
      <sheetName val="12-26"/>
      <sheetName val="12-98"/>
      <sheetName val="13-70(без цо)Анив.29"/>
      <sheetName val="13-70(без цо)Сах.118"/>
      <sheetName val="13-70(без мус)"/>
      <sheetName val="16-83(17,90)без МОП"/>
      <sheetName val="15-36 без моп"/>
      <sheetName val="14-64"/>
      <sheetName val="16-08 (без МОП)"/>
      <sheetName val="16-08 Буюк.85"/>
      <sheetName val="16-08 Буюк87"/>
      <sheetName val="16-08 Буюк87 Б"/>
      <sheetName val="16-08 Буюк89"/>
      <sheetName val="16-08 Буюк89 -А"/>
      <sheetName val="16-08 Буюк91"/>
      <sheetName val="16-08 Вокз.77"/>
      <sheetName val="16-08 Запад.86"/>
      <sheetName val="16-08 Запад.86 -Г"/>
      <sheetName val="16-08 Запад.88"/>
      <sheetName val="16-08 Инстит.18-б"/>
      <sheetName val="16-08 лен.168"/>
      <sheetName val="16-08 лен.230"/>
      <sheetName val="16-08 лен.232"/>
      <sheetName val="16-08 лен.234-а"/>
      <sheetName val="16-08 лен.236-А"/>
      <sheetName val="17-86"/>
      <sheetName val="18-65"/>
      <sheetName val="17-90 (Ком.пр 84)"/>
      <sheetName val="17-90 (Вокз.5)"/>
      <sheetName val="17-90 (Вокз.7)"/>
      <sheetName val="17-90 (Вокз.9 "/>
      <sheetName val="17-90 (Ленина 174)"/>
      <sheetName val="17-90 (Ленина 184)"/>
      <sheetName val="17-90 (Ленина 184-а)"/>
      <sheetName val="17-90 (Ленина 218)"/>
      <sheetName val="17-90 (Ленина 218-а)"/>
      <sheetName val="17-90 (Сахал. 102)"/>
      <sheetName val="17-90 (Южно-Сах.27)"/>
      <sheetName val="17-90 (Лен 180)"/>
      <sheetName val="17-90 (Лен 182)"/>
      <sheetName val="17-90 (Лен 198)"/>
      <sheetName val="17-90 (Лен 216)"/>
      <sheetName val="17-90 (Сах 61)"/>
      <sheetName val="17-90 (Сах 100)"/>
      <sheetName val="17-90 (Ангар.4)"/>
      <sheetName val="17-90 (Ангар.6)"/>
      <sheetName val="17-90 (Керам.3-а)"/>
      <sheetName val="17-90 (Победы 100)"/>
      <sheetName val="17-90 (Буюклы 78)"/>
      <sheetName val="17-90 (Вокз.13)"/>
      <sheetName val="17-90 Вокз.71"/>
      <sheetName val="17-90 Инстит.16"/>
      <sheetName val="17-90 Крюк.64"/>
      <sheetName val="17-90 Лен.164"/>
      <sheetName val="17-90 Лен.166"/>
      <sheetName val="17-90 Лен.172"/>
      <sheetName val="17-90 Лен.196"/>
      <sheetName val="17-90 Лен.242"/>
      <sheetName val="17-90 Лен.242 -а"/>
      <sheetName val="17-90 Лен.244"/>
      <sheetName val="17-90 Лен.248"/>
      <sheetName val="17-90 Лен.250"/>
      <sheetName val="17-90 Лен.266-б"/>
      <sheetName val="17-90 Лен.268-а)"/>
      <sheetName val="17-90 Сахал.98"/>
      <sheetName val="24-69 (жил)Инстит.18"/>
      <sheetName val="24-69 (жил)Инстит.18 -а"/>
      <sheetName val="27-38 (жил)"/>
      <sheetName val="12-37"/>
      <sheetName val="16-71"/>
      <sheetName val="19-01"/>
      <sheetName val="29-85 (жил)"/>
      <sheetName val="13-12"/>
      <sheetName val="17-46"/>
      <sheetName val="19-76 (Вокз.9-а)"/>
      <sheetName val="19-76 (Ж.дор.18-а"/>
      <sheetName val="19-76 (Сах.106)"/>
      <sheetName val="19-76 (Сах.108)"/>
      <sheetName val="19-76 (Сах.108-а)"/>
      <sheetName val="19-76 (Сах.147)"/>
      <sheetName val="19-76 (Южно-Сах.17)"/>
      <sheetName val="19-76 (Южно-Сах.19)"/>
      <sheetName val="19-76 (Южно-Сах.6)"/>
      <sheetName val="19-76 (Ж.дор.18)"/>
      <sheetName val="19-76 (Ж.дор.20)"/>
      <sheetName val="19-76 (Ж.дор.16)"/>
      <sheetName val="19-76 (Крюк.35)"/>
      <sheetName val="19-76 (Крюк.35-а)"/>
      <sheetName val="19-76 Песоч 33"/>
      <sheetName val="19-76 Сах.88"/>
      <sheetName val="19-76 Сах.106-а"/>
      <sheetName val="19-76 Южно-Сах.8"/>
      <sheetName val="19-76 Южно-Сах.10"/>
      <sheetName val="21-89"/>
      <sheetName val="44-95"/>
    </sheetNames>
    <sheetDataSet>
      <sheetData sheetId="57">
        <row r="19">
          <cell r="CM19">
            <v>1087.2</v>
          </cell>
        </row>
        <row r="65">
          <cell r="CL65">
            <v>7.05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397"/>
  <sheetViews>
    <sheetView view="pageBreakPreview" zoomScaleSheetLayoutView="100" zoomScalePageLayoutView="0" workbookViewId="0" topLeftCell="A46">
      <selection activeCell="EV19" sqref="EV19"/>
    </sheetView>
  </sheetViews>
  <sheetFormatPr defaultColWidth="0.875" defaultRowHeight="12.75" outlineLevelRow="1"/>
  <cols>
    <col min="1" max="103" width="0.875" style="1" customWidth="1"/>
    <col min="104" max="104" width="3.125" style="1" customWidth="1"/>
    <col min="105" max="105" width="0.875" style="1" hidden="1" customWidth="1"/>
    <col min="106" max="106" width="1.625" style="1" hidden="1" customWidth="1"/>
    <col min="107" max="107" width="0.875" style="1" hidden="1" customWidth="1"/>
    <col min="108" max="108" width="2.00390625" style="1" customWidth="1"/>
    <col min="109" max="111" width="0.875" style="59" hidden="1" customWidth="1"/>
    <col min="112" max="125" width="0.875" style="1" hidden="1" customWidth="1"/>
    <col min="126" max="126" width="3.125" style="1" hidden="1" customWidth="1"/>
    <col min="127" max="127" width="0.875" style="1" hidden="1" customWidth="1"/>
    <col min="128" max="128" width="1.625" style="1" hidden="1" customWidth="1"/>
    <col min="129" max="129" width="0.875" style="1" hidden="1" customWidth="1"/>
    <col min="130" max="130" width="2.00390625" style="1" hidden="1" customWidth="1"/>
    <col min="131" max="133" width="0.875" style="59" hidden="1" customWidth="1"/>
    <col min="134" max="134" width="6.25390625" style="0" hidden="1" customWidth="1"/>
    <col min="135" max="135" width="8.00390625" style="0" hidden="1" customWidth="1"/>
    <col min="136" max="141" width="0.875" style="59" customWidth="1"/>
    <col min="142" max="16384" width="0.875" style="1" customWidth="1"/>
  </cols>
  <sheetData>
    <row r="1" spans="68:141" s="57" customFormat="1" ht="78.75" customHeight="1">
      <c r="BP1" s="183" t="s">
        <v>117</v>
      </c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/>
      <c r="EE1"/>
      <c r="EF1" s="58"/>
      <c r="EG1" s="58"/>
      <c r="EH1" s="58"/>
      <c r="EI1" s="58"/>
      <c r="EJ1" s="58"/>
      <c r="EK1" s="58"/>
    </row>
    <row r="2" spans="1:141" s="54" customFormat="1" ht="16.5">
      <c r="A2" s="179" t="s">
        <v>116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/>
      <c r="EE2"/>
      <c r="EF2" s="60"/>
      <c r="EG2" s="60"/>
      <c r="EH2" s="60"/>
      <c r="EI2" s="60"/>
      <c r="EJ2" s="60"/>
      <c r="EK2" s="60"/>
    </row>
    <row r="3" spans="1:141" s="54" customFormat="1" ht="19.5" customHeight="1">
      <c r="A3" s="179" t="s">
        <v>118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/>
      <c r="EE3"/>
      <c r="EF3" s="60"/>
      <c r="EG3" s="60"/>
      <c r="EH3" s="60"/>
      <c r="EI3" s="60"/>
      <c r="EJ3" s="60"/>
      <c r="EK3" s="60"/>
    </row>
    <row r="4" spans="1:141" s="54" customFormat="1" ht="16.5">
      <c r="A4" s="179" t="s">
        <v>119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/>
      <c r="EE4"/>
      <c r="EF4" s="60"/>
      <c r="EG4" s="60"/>
      <c r="EH4" s="60"/>
      <c r="EI4" s="60"/>
      <c r="EJ4" s="60"/>
      <c r="EK4" s="60"/>
    </row>
    <row r="5" spans="1:141" s="54" customFormat="1" ht="16.5">
      <c r="A5" s="179" t="s">
        <v>120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/>
      <c r="EE5"/>
      <c r="EF5" s="60"/>
      <c r="EG5" s="60"/>
      <c r="EH5" s="60"/>
      <c r="EI5" s="60"/>
      <c r="EJ5" s="60"/>
      <c r="EK5" s="60"/>
    </row>
    <row r="6" spans="2:129" ht="15.75" customHeight="1">
      <c r="B6" s="180" t="s">
        <v>153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U6" s="181" t="s">
        <v>154</v>
      </c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55"/>
      <c r="CM6" s="182">
        <v>1330.83</v>
      </c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61"/>
      <c r="CZ6" s="61"/>
      <c r="DA6" s="61"/>
      <c r="DB6" s="61"/>
      <c r="DC6" s="61"/>
      <c r="DH6" s="55"/>
      <c r="DI6" s="149">
        <v>1087.2</v>
      </c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61"/>
      <c r="DV6" s="61"/>
      <c r="DW6" s="61"/>
      <c r="DX6" s="61"/>
      <c r="DY6" s="61"/>
    </row>
    <row r="7" spans="1:130" ht="78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 t="s">
        <v>111</v>
      </c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 t="s">
        <v>110</v>
      </c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 t="s">
        <v>109</v>
      </c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H7" s="150" t="s">
        <v>109</v>
      </c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</row>
    <row r="8" spans="1:130" ht="17.25" customHeight="1">
      <c r="A8" s="108" t="s">
        <v>121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</row>
    <row r="9" spans="1:130" ht="15.75" customHeight="1" hidden="1" outlineLevel="1">
      <c r="A9" s="16"/>
      <c r="B9" s="109" t="s">
        <v>122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10"/>
      <c r="AS9" s="16"/>
      <c r="AT9" s="173">
        <v>5</v>
      </c>
      <c r="AU9" s="173"/>
      <c r="AV9" s="173"/>
      <c r="AW9" s="173"/>
      <c r="AX9" s="173"/>
      <c r="AY9" s="173"/>
      <c r="AZ9" s="20"/>
      <c r="BA9" s="36" t="s">
        <v>85</v>
      </c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45"/>
      <c r="BT9" s="154">
        <f>$CM$6*12*CL9</f>
        <v>0</v>
      </c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6"/>
      <c r="CL9" s="84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4"/>
      <c r="DH9" s="84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4"/>
    </row>
    <row r="10" spans="1:130" ht="47.25" customHeight="1" hidden="1" outlineLevel="1">
      <c r="A10" s="3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4"/>
      <c r="AS10" s="170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2"/>
      <c r="BT10" s="174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6"/>
      <c r="CL10" s="81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4"/>
      <c r="DH10" s="81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4"/>
    </row>
    <row r="11" spans="1:130" ht="17.25" customHeight="1" hidden="1" outlineLevel="1">
      <c r="A11" s="11"/>
      <c r="B11" s="109" t="s">
        <v>123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10"/>
      <c r="AS11" s="16"/>
      <c r="AT11" s="173">
        <v>2</v>
      </c>
      <c r="AU11" s="173"/>
      <c r="AV11" s="173"/>
      <c r="AW11" s="173"/>
      <c r="AX11" s="173"/>
      <c r="AY11" s="173"/>
      <c r="AZ11" s="20"/>
      <c r="BA11" s="36" t="s">
        <v>85</v>
      </c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45"/>
      <c r="BT11" s="154">
        <f>$CM$6*12*CL11</f>
        <v>0</v>
      </c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6"/>
      <c r="CL11" s="84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4"/>
      <c r="DH11" s="84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4"/>
    </row>
    <row r="12" spans="1:130" ht="47.25" customHeight="1" hidden="1" outlineLevel="1">
      <c r="A12" s="11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4"/>
      <c r="AS12" s="170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2"/>
      <c r="BT12" s="174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6"/>
      <c r="CL12" s="81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4"/>
      <c r="DH12" s="81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4"/>
    </row>
    <row r="13" spans="1:130" ht="15.75" customHeight="1" hidden="1" outlineLevel="1">
      <c r="A13" s="16"/>
      <c r="B13" s="109" t="s">
        <v>124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10"/>
      <c r="AS13" s="16"/>
      <c r="AT13" s="173">
        <v>5</v>
      </c>
      <c r="AU13" s="173"/>
      <c r="AV13" s="173"/>
      <c r="AW13" s="173"/>
      <c r="AX13" s="173"/>
      <c r="AY13" s="173"/>
      <c r="AZ13" s="20"/>
      <c r="BA13" s="36" t="s">
        <v>85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45"/>
      <c r="BT13" s="119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6"/>
      <c r="CL13" s="133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5"/>
      <c r="DH13" s="133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5"/>
    </row>
    <row r="14" spans="1:130" ht="17.25" customHeight="1" hidden="1" outlineLevel="1">
      <c r="A14" s="3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4"/>
      <c r="AS14" s="170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2"/>
      <c r="BT14" s="120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3"/>
      <c r="CL14" s="136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8"/>
      <c r="DH14" s="136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8"/>
    </row>
    <row r="15" spans="1:130" ht="15.75" customHeight="1" hidden="1" outlineLevel="1">
      <c r="A15" s="16"/>
      <c r="B15" s="109" t="s">
        <v>125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10"/>
      <c r="AS15" s="16"/>
      <c r="AT15" s="173">
        <v>3</v>
      </c>
      <c r="AU15" s="173"/>
      <c r="AV15" s="173"/>
      <c r="AW15" s="173"/>
      <c r="AX15" s="173"/>
      <c r="AY15" s="173"/>
      <c r="AZ15" s="20"/>
      <c r="BA15" s="36" t="s">
        <v>85</v>
      </c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45"/>
      <c r="BT15" s="119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6"/>
      <c r="CL15" s="139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6"/>
      <c r="DH15" s="139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6"/>
    </row>
    <row r="16" spans="1:130" ht="38.25" customHeight="1" hidden="1" outlineLevel="1">
      <c r="A16" s="32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4"/>
      <c r="AS16" s="170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2"/>
      <c r="BT16" s="120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3"/>
      <c r="CL16" s="120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3"/>
      <c r="DH16" s="120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3"/>
    </row>
    <row r="17" spans="1:130" ht="15.75" customHeight="1" hidden="1" outlineLevel="1">
      <c r="A17" s="16"/>
      <c r="B17" s="109" t="s">
        <v>126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10"/>
      <c r="AS17" s="16"/>
      <c r="AT17" s="173">
        <v>1</v>
      </c>
      <c r="AU17" s="173"/>
      <c r="AV17" s="173"/>
      <c r="AW17" s="173"/>
      <c r="AX17" s="173"/>
      <c r="AY17" s="173"/>
      <c r="AZ17" s="20"/>
      <c r="BA17" s="177" t="s">
        <v>85</v>
      </c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8"/>
      <c r="BT17" s="119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6"/>
      <c r="CL17" s="139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6"/>
      <c r="DH17" s="139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6"/>
    </row>
    <row r="18" spans="1:130" ht="28.5" customHeight="1" hidden="1" outlineLevel="1">
      <c r="A18" s="3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4"/>
      <c r="AS18" s="136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8"/>
      <c r="BT18" s="120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3"/>
      <c r="CL18" s="120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3"/>
      <c r="DH18" s="120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3"/>
    </row>
    <row r="19" spans="1:130" ht="32.25" customHeight="1" collapsed="1">
      <c r="A19" s="108" t="s">
        <v>95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</row>
    <row r="20" spans="1:135" ht="15.75" customHeight="1">
      <c r="A20" s="16"/>
      <c r="B20" s="109" t="s">
        <v>127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10"/>
      <c r="AS20" s="16"/>
      <c r="AT20" s="173">
        <v>6</v>
      </c>
      <c r="AU20" s="173"/>
      <c r="AV20" s="173"/>
      <c r="AW20" s="173"/>
      <c r="AX20" s="173"/>
      <c r="AY20" s="173"/>
      <c r="AZ20" s="20"/>
      <c r="BA20" s="36" t="s">
        <v>85</v>
      </c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45"/>
      <c r="BT20" s="154">
        <f>$CM$6*12*CL20</f>
        <v>19643.050799999997</v>
      </c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6"/>
      <c r="CL20" s="84">
        <v>1.23</v>
      </c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4"/>
      <c r="DH20" s="84">
        <v>0.98</v>
      </c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4"/>
      <c r="ED20">
        <v>0.136</v>
      </c>
      <c r="EE20">
        <f>DH20*ED20</f>
        <v>0.13328</v>
      </c>
    </row>
    <row r="21" spans="1:135" ht="17.25" customHeight="1">
      <c r="A21" s="3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4"/>
      <c r="AS21" s="170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2"/>
      <c r="BT21" s="174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6"/>
      <c r="CL21" s="81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4"/>
      <c r="DH21" s="81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4"/>
      <c r="ED21">
        <v>0.136</v>
      </c>
      <c r="EE21">
        <f aca="true" t="shared" si="0" ref="EE21:EE52">DH21*ED21</f>
        <v>0</v>
      </c>
    </row>
    <row r="22" spans="1:135" ht="15.75" customHeight="1">
      <c r="A22" s="16"/>
      <c r="B22" s="109" t="s">
        <v>128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10"/>
      <c r="AS22" s="16"/>
      <c r="AT22" s="173">
        <v>6</v>
      </c>
      <c r="AU22" s="173"/>
      <c r="AV22" s="173"/>
      <c r="AW22" s="173"/>
      <c r="AX22" s="173"/>
      <c r="AY22" s="173"/>
      <c r="AZ22" s="20"/>
      <c r="BA22" s="36" t="s">
        <v>85</v>
      </c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45"/>
      <c r="BT22" s="154">
        <f>$CM$6*12*CL22</f>
        <v>4950.687599999999</v>
      </c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6"/>
      <c r="CL22" s="84">
        <v>0.31</v>
      </c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4"/>
      <c r="DH22" s="84">
        <v>0.85</v>
      </c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4"/>
      <c r="ED22">
        <v>0.136</v>
      </c>
      <c r="EE22">
        <f t="shared" si="0"/>
        <v>0.11560000000000001</v>
      </c>
    </row>
    <row r="23" spans="1:135" ht="17.25" customHeight="1">
      <c r="A23" s="3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4"/>
      <c r="AS23" s="170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2"/>
      <c r="BT23" s="174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6"/>
      <c r="CL23" s="81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4"/>
      <c r="DH23" s="81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4"/>
      <c r="ED23">
        <v>0.136</v>
      </c>
      <c r="EE23">
        <f t="shared" si="0"/>
        <v>0</v>
      </c>
    </row>
    <row r="24" spans="1:135" ht="15.75" customHeight="1">
      <c r="A24" s="16"/>
      <c r="B24" s="109" t="s">
        <v>129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10"/>
      <c r="AS24" s="16"/>
      <c r="AT24" s="173">
        <v>6</v>
      </c>
      <c r="AU24" s="173"/>
      <c r="AV24" s="173"/>
      <c r="AW24" s="173"/>
      <c r="AX24" s="173"/>
      <c r="AY24" s="173"/>
      <c r="AZ24" s="20"/>
      <c r="BA24" s="36" t="s">
        <v>85</v>
      </c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45"/>
      <c r="BT24" s="154">
        <f>$CM$6*12*CL24</f>
        <v>9262.576799999999</v>
      </c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6"/>
      <c r="CL24" s="84">
        <v>0.58</v>
      </c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4"/>
      <c r="DH24" s="84">
        <v>0.56</v>
      </c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4"/>
      <c r="ED24">
        <v>0.136</v>
      </c>
      <c r="EE24">
        <f t="shared" si="0"/>
        <v>0.07616000000000002</v>
      </c>
    </row>
    <row r="25" spans="1:135" ht="32.25" customHeight="1">
      <c r="A25" s="3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4"/>
      <c r="AS25" s="170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2"/>
      <c r="BT25" s="174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6"/>
      <c r="CL25" s="81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4"/>
      <c r="DH25" s="81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4"/>
      <c r="ED25">
        <v>0.136</v>
      </c>
      <c r="EE25">
        <f t="shared" si="0"/>
        <v>0</v>
      </c>
    </row>
    <row r="26" spans="1:135" ht="15.75" customHeight="1">
      <c r="A26" s="16"/>
      <c r="B26" s="109" t="s">
        <v>130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10"/>
      <c r="AS26" s="16"/>
      <c r="AT26" s="173">
        <v>5</v>
      </c>
      <c r="AU26" s="173"/>
      <c r="AV26" s="173"/>
      <c r="AW26" s="173"/>
      <c r="AX26" s="173"/>
      <c r="AY26" s="173"/>
      <c r="AZ26" s="20"/>
      <c r="BA26" s="36" t="s">
        <v>85</v>
      </c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45"/>
      <c r="BT26" s="154">
        <f>$CM$6*12*CL26</f>
        <v>21240.0468</v>
      </c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6"/>
      <c r="CL26" s="84">
        <v>1.33</v>
      </c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4"/>
      <c r="DH26" s="84">
        <v>0.81</v>
      </c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4"/>
      <c r="ED26">
        <v>0.136</v>
      </c>
      <c r="EE26">
        <f t="shared" si="0"/>
        <v>0.11016000000000002</v>
      </c>
    </row>
    <row r="27" spans="1:135" ht="33" customHeight="1">
      <c r="A27" s="3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4"/>
      <c r="AS27" s="170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2"/>
      <c r="BT27" s="174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6"/>
      <c r="CL27" s="81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4"/>
      <c r="DH27" s="81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4"/>
      <c r="ED27">
        <v>0.136</v>
      </c>
      <c r="EE27">
        <f t="shared" si="0"/>
        <v>0</v>
      </c>
    </row>
    <row r="28" spans="1:135" ht="47.25" customHeight="1">
      <c r="A28" s="16"/>
      <c r="B28" s="164" t="s">
        <v>131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5"/>
      <c r="AS28" s="16"/>
      <c r="AT28" s="115">
        <v>1</v>
      </c>
      <c r="AU28" s="115"/>
      <c r="AV28" s="115"/>
      <c r="AW28" s="115"/>
      <c r="AX28" s="115"/>
      <c r="AY28" s="115"/>
      <c r="AZ28" s="62"/>
      <c r="BA28" s="63" t="s">
        <v>85</v>
      </c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4"/>
      <c r="BT28" s="154">
        <f>$CM$6*12*CL28</f>
        <v>6068.5848</v>
      </c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6"/>
      <c r="CL28" s="84">
        <v>0.38</v>
      </c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4"/>
      <c r="DH28" s="84">
        <v>0.2</v>
      </c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4"/>
      <c r="ED28">
        <v>0.136</v>
      </c>
      <c r="EE28">
        <f t="shared" si="0"/>
        <v>0.027200000000000002</v>
      </c>
    </row>
    <row r="29" spans="1:135" ht="15.75" customHeight="1">
      <c r="A29" s="16"/>
      <c r="B29" s="109" t="s">
        <v>132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10"/>
      <c r="AS29" s="16"/>
      <c r="AT29" s="96"/>
      <c r="AU29" s="96"/>
      <c r="AV29" s="96"/>
      <c r="AW29" s="96"/>
      <c r="AX29" s="96"/>
      <c r="AY29" s="96"/>
      <c r="AZ29" s="20"/>
      <c r="BA29" s="36" t="s">
        <v>74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45"/>
      <c r="BT29" s="119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6"/>
      <c r="CL29" s="84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6"/>
      <c r="DH29" s="119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6"/>
      <c r="ED29">
        <v>0.136</v>
      </c>
      <c r="EE29">
        <f t="shared" si="0"/>
        <v>0</v>
      </c>
    </row>
    <row r="30" spans="1:135" ht="3" customHeight="1">
      <c r="A30" s="3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4"/>
      <c r="AS30" s="170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2"/>
      <c r="BT30" s="120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3"/>
      <c r="CL30" s="120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3"/>
      <c r="DH30" s="120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3"/>
      <c r="ED30">
        <v>0.136</v>
      </c>
      <c r="EE30">
        <f t="shared" si="0"/>
        <v>0</v>
      </c>
    </row>
    <row r="31" spans="1:135" ht="17.25" customHeight="1">
      <c r="A31" s="108" t="s">
        <v>133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D31">
        <v>0.136</v>
      </c>
      <c r="EE31">
        <f t="shared" si="0"/>
        <v>0</v>
      </c>
    </row>
    <row r="32" spans="1:135" ht="15.75" customHeight="1">
      <c r="A32" s="16"/>
      <c r="B32" s="109" t="s">
        <v>134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10"/>
      <c r="AS32" s="16"/>
      <c r="AT32" s="44" t="s">
        <v>135</v>
      </c>
      <c r="AU32" s="44"/>
      <c r="AV32" s="44"/>
      <c r="AW32" s="44"/>
      <c r="AX32" s="44"/>
      <c r="AY32" s="44"/>
      <c r="AZ32" s="20"/>
      <c r="BA32" s="43"/>
      <c r="BB32" s="43"/>
      <c r="BC32" s="43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6"/>
      <c r="BT32" s="84">
        <f>CL32*$CM$6*12</f>
        <v>143.72964</v>
      </c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4"/>
      <c r="CL32" s="121">
        <v>0.009</v>
      </c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  <c r="DH32" s="121">
        <v>0.004</v>
      </c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3"/>
      <c r="ED32">
        <v>0.136</v>
      </c>
      <c r="EE32">
        <f t="shared" si="0"/>
        <v>0.0005440000000000001</v>
      </c>
    </row>
    <row r="33" spans="1:135" ht="13.5" customHeight="1">
      <c r="A33" s="3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4"/>
      <c r="AS33" s="170" t="s">
        <v>136</v>
      </c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2"/>
      <c r="BT33" s="81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4"/>
      <c r="CL33" s="124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  <c r="DH33" s="124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6"/>
      <c r="ED33">
        <v>0.136</v>
      </c>
      <c r="EE33">
        <f t="shared" si="0"/>
        <v>0</v>
      </c>
    </row>
    <row r="34" spans="1:135" ht="31.5" customHeight="1">
      <c r="A34" s="16"/>
      <c r="B34" s="109" t="s">
        <v>152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40"/>
      <c r="AS34" s="16"/>
      <c r="AT34" s="109" t="s">
        <v>137</v>
      </c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10"/>
      <c r="BT34" s="84">
        <f>CL34*$CM$6*12</f>
        <v>2235.7944</v>
      </c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4"/>
      <c r="CL34" s="84">
        <v>0.14</v>
      </c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4"/>
      <c r="DH34" s="84">
        <v>0.2</v>
      </c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4"/>
      <c r="ED34">
        <v>0.136</v>
      </c>
      <c r="EE34">
        <f t="shared" si="0"/>
        <v>0.027200000000000002</v>
      </c>
    </row>
    <row r="35" spans="1:135" ht="15.75" customHeight="1">
      <c r="A35" s="17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65"/>
      <c r="AS35" s="17"/>
      <c r="AT35" s="49"/>
      <c r="AU35" s="49"/>
      <c r="AV35" s="49"/>
      <c r="AW35" s="49"/>
      <c r="AX35" s="49"/>
      <c r="AY35" s="49"/>
      <c r="AZ35" s="25"/>
      <c r="BA35" s="26"/>
      <c r="BB35" s="26"/>
      <c r="BC35" s="26"/>
      <c r="BD35" s="26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66"/>
      <c r="BT35" s="81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4"/>
      <c r="CL35" s="81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4"/>
      <c r="DH35" s="100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2"/>
      <c r="ED35">
        <v>0.136</v>
      </c>
      <c r="EE35">
        <f t="shared" si="0"/>
        <v>0</v>
      </c>
    </row>
    <row r="36" spans="1:135" ht="53.25" customHeight="1">
      <c r="A36" s="32"/>
      <c r="B36" s="109" t="s">
        <v>138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10"/>
      <c r="AS36" s="21"/>
      <c r="AT36" s="115">
        <v>1</v>
      </c>
      <c r="AU36" s="115"/>
      <c r="AV36" s="115"/>
      <c r="AW36" s="115"/>
      <c r="AX36" s="115"/>
      <c r="AY36" s="115"/>
      <c r="AZ36" s="62"/>
      <c r="BA36" s="166" t="s">
        <v>88</v>
      </c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7"/>
      <c r="BT36" s="127">
        <f>CL36*CM6*12</f>
        <v>12775.968</v>
      </c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9"/>
      <c r="CL36" s="84">
        <v>0.8</v>
      </c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4"/>
      <c r="DH36" s="127">
        <v>1.34</v>
      </c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9"/>
      <c r="ED36">
        <v>0.136</v>
      </c>
      <c r="EE36">
        <f t="shared" si="0"/>
        <v>0.18224</v>
      </c>
    </row>
    <row r="37" spans="1:135" ht="10.5" customHeight="1">
      <c r="A37" s="3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4"/>
      <c r="AS37" s="17"/>
      <c r="AT37" s="67"/>
      <c r="AU37" s="67"/>
      <c r="AV37" s="67"/>
      <c r="AW37" s="67"/>
      <c r="AX37" s="67"/>
      <c r="AY37" s="67"/>
      <c r="AZ37" s="68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70"/>
      <c r="BT37" s="130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2"/>
      <c r="CL37" s="81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4"/>
      <c r="DH37" s="130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2"/>
      <c r="ED37">
        <v>0.136</v>
      </c>
      <c r="EE37">
        <f t="shared" si="0"/>
        <v>0</v>
      </c>
    </row>
    <row r="38" spans="1:135" ht="21" customHeight="1" hidden="1" outlineLevel="1">
      <c r="A38" s="19"/>
      <c r="B38" s="164" t="s">
        <v>139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5"/>
      <c r="AS38" s="21"/>
      <c r="AT38" s="115">
        <v>1</v>
      </c>
      <c r="AU38" s="115"/>
      <c r="AV38" s="115"/>
      <c r="AW38" s="115"/>
      <c r="AX38" s="115"/>
      <c r="AY38" s="115"/>
      <c r="AZ38" s="71"/>
      <c r="BA38" s="168" t="s">
        <v>88</v>
      </c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9"/>
      <c r="BT38" s="95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9"/>
      <c r="CL38" s="95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7"/>
      <c r="DH38" s="95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7"/>
      <c r="ED38">
        <v>0.136</v>
      </c>
      <c r="EE38">
        <f t="shared" si="0"/>
        <v>0</v>
      </c>
    </row>
    <row r="39" spans="1:135" ht="36" customHeight="1" collapsed="1">
      <c r="A39" s="11"/>
      <c r="B39" s="113" t="s">
        <v>140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4"/>
      <c r="AS39" s="34"/>
      <c r="AT39" s="118">
        <v>1</v>
      </c>
      <c r="AU39" s="118"/>
      <c r="AV39" s="118"/>
      <c r="AW39" s="118"/>
      <c r="AX39" s="118"/>
      <c r="AY39" s="118"/>
      <c r="AZ39" s="72"/>
      <c r="BA39" s="73" t="s">
        <v>88</v>
      </c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4"/>
      <c r="BT39" s="84">
        <f>CL39*$CM$6*12</f>
        <v>0</v>
      </c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4"/>
      <c r="CL39" s="84">
        <v>0</v>
      </c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4"/>
      <c r="DH39" s="84">
        <v>0.28</v>
      </c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4"/>
      <c r="ED39">
        <v>0.136</v>
      </c>
      <c r="EE39">
        <f t="shared" si="0"/>
        <v>0.03808000000000001</v>
      </c>
    </row>
    <row r="40" spans="1:135" ht="36" customHeight="1">
      <c r="A40" s="11"/>
      <c r="B40" s="109" t="s">
        <v>141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10"/>
      <c r="AS40" s="34"/>
      <c r="AT40" s="115">
        <v>1</v>
      </c>
      <c r="AU40" s="115"/>
      <c r="AV40" s="115"/>
      <c r="AW40" s="115"/>
      <c r="AX40" s="115"/>
      <c r="AY40" s="115"/>
      <c r="AZ40" s="62"/>
      <c r="BA40" s="63" t="s">
        <v>88</v>
      </c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4"/>
      <c r="BT40" s="84">
        <f>CL40*$CM$6*12</f>
        <v>1756.6956</v>
      </c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4"/>
      <c r="CL40" s="84">
        <v>0.11</v>
      </c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4"/>
      <c r="DH40" s="95">
        <v>0.05</v>
      </c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9"/>
      <c r="ED40">
        <v>0.136</v>
      </c>
      <c r="EE40">
        <f t="shared" si="0"/>
        <v>0.0068000000000000005</v>
      </c>
    </row>
    <row r="41" spans="1:135" ht="17.25" customHeight="1">
      <c r="A41" s="108" t="s">
        <v>142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D41">
        <v>0.136</v>
      </c>
      <c r="EE41">
        <f t="shared" si="0"/>
        <v>0</v>
      </c>
    </row>
    <row r="42" spans="1:135" ht="27.75" customHeight="1">
      <c r="A42" s="16"/>
      <c r="B42" s="109" t="s">
        <v>143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10"/>
      <c r="AS42" s="16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10"/>
      <c r="BT42" s="84">
        <f>CL42*CM6*12</f>
        <v>7186.482</v>
      </c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4"/>
      <c r="CL42" s="84">
        <v>0.45</v>
      </c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4"/>
      <c r="DH42" s="84">
        <v>0.81</v>
      </c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4"/>
      <c r="ED42">
        <v>0.136</v>
      </c>
      <c r="EE42">
        <f t="shared" si="0"/>
        <v>0.11016000000000002</v>
      </c>
    </row>
    <row r="43" spans="1:135" ht="15" customHeight="1">
      <c r="A43" s="34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2"/>
      <c r="AS43" s="34"/>
      <c r="AT43" s="115">
        <v>2</v>
      </c>
      <c r="AU43" s="115"/>
      <c r="AV43" s="115"/>
      <c r="AW43" s="115"/>
      <c r="AX43" s="115"/>
      <c r="AY43" s="115"/>
      <c r="AZ43" s="62"/>
      <c r="BA43" s="63" t="s">
        <v>88</v>
      </c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4"/>
      <c r="BT43" s="100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2"/>
      <c r="CL43" s="100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2"/>
      <c r="DH43" s="100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2"/>
      <c r="ED43">
        <v>0.136</v>
      </c>
      <c r="EE43">
        <f t="shared" si="0"/>
        <v>0</v>
      </c>
    </row>
    <row r="44" spans="1:135" ht="16.5" customHeight="1">
      <c r="A44" s="34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2"/>
      <c r="AS44" s="34"/>
      <c r="AT44" s="116" t="s">
        <v>144</v>
      </c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7"/>
      <c r="BT44" s="100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2"/>
      <c r="CL44" s="100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2"/>
      <c r="DH44" s="100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2"/>
      <c r="ED44">
        <v>0.136</v>
      </c>
      <c r="EE44">
        <f t="shared" si="0"/>
        <v>0</v>
      </c>
    </row>
    <row r="45" spans="1:135" ht="12.75" customHeight="1">
      <c r="A45" s="34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2"/>
      <c r="AS45" s="34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6"/>
      <c r="BT45" s="100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2"/>
      <c r="CL45" s="100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2"/>
      <c r="DH45" s="100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2"/>
      <c r="ED45">
        <v>0.136</v>
      </c>
      <c r="EE45">
        <f t="shared" si="0"/>
        <v>0</v>
      </c>
    </row>
    <row r="46" spans="1:135" ht="13.5" customHeight="1">
      <c r="A46" s="3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4"/>
      <c r="AS46" s="1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38"/>
      <c r="BT46" s="81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4"/>
      <c r="CL46" s="81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4"/>
      <c r="DH46" s="81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4"/>
      <c r="ED46">
        <v>0.136</v>
      </c>
      <c r="EE46">
        <f t="shared" si="0"/>
        <v>0</v>
      </c>
    </row>
    <row r="47" spans="1:135" ht="255" customHeight="1">
      <c r="A47" s="32"/>
      <c r="B47" s="160" t="s">
        <v>145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1"/>
      <c r="AS47" s="17"/>
      <c r="AT47" s="162" t="s">
        <v>146</v>
      </c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3"/>
      <c r="BT47" s="151">
        <f>$CM$6*12*CL47</f>
        <v>15969.96</v>
      </c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3"/>
      <c r="CL47" s="105">
        <v>1</v>
      </c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7"/>
      <c r="DH47" s="105">
        <v>0.87</v>
      </c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7"/>
      <c r="ED47">
        <v>0.136</v>
      </c>
      <c r="EE47">
        <f t="shared" si="0"/>
        <v>0.11832000000000001</v>
      </c>
    </row>
    <row r="48" spans="1:135" ht="15.75" customHeight="1">
      <c r="A48" s="16"/>
      <c r="B48" s="164" t="s">
        <v>147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5"/>
      <c r="AS48" s="16"/>
      <c r="AT48" s="96">
        <v>2</v>
      </c>
      <c r="AU48" s="96"/>
      <c r="AV48" s="96"/>
      <c r="AW48" s="96"/>
      <c r="AX48" s="96"/>
      <c r="AY48" s="96"/>
      <c r="AZ48" s="20"/>
      <c r="BA48" s="36" t="s">
        <v>88</v>
      </c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45"/>
      <c r="BT48" s="151">
        <f>$CM$6*12*CL48</f>
        <v>479.0988</v>
      </c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3"/>
      <c r="CL48" s="84">
        <v>0.03</v>
      </c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4"/>
      <c r="DH48" s="84">
        <v>0.05</v>
      </c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6"/>
      <c r="ED48">
        <v>0.136</v>
      </c>
      <c r="EE48">
        <f t="shared" si="0"/>
        <v>0.0068000000000000005</v>
      </c>
    </row>
    <row r="49" spans="1:135" ht="15.75" customHeight="1">
      <c r="A49" s="32"/>
      <c r="B49" s="109" t="s">
        <v>148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10"/>
      <c r="AS49" s="50"/>
      <c r="AT49" s="96">
        <v>1</v>
      </c>
      <c r="AU49" s="96"/>
      <c r="AV49" s="96"/>
      <c r="AW49" s="96"/>
      <c r="AX49" s="96"/>
      <c r="AY49" s="96"/>
      <c r="AZ49" s="20"/>
      <c r="BA49" s="36" t="s">
        <v>88</v>
      </c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45"/>
      <c r="BT49" s="151">
        <f>$CM$6*12*CL49</f>
        <v>319.3992</v>
      </c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3"/>
      <c r="CL49" s="84">
        <v>0.02</v>
      </c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4"/>
      <c r="DH49" s="81">
        <v>0.04</v>
      </c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3"/>
      <c r="ED49">
        <v>0.136</v>
      </c>
      <c r="EE49">
        <f t="shared" si="0"/>
        <v>0.00544</v>
      </c>
    </row>
    <row r="50" spans="1:135" ht="28.5" customHeight="1">
      <c r="A50" s="16"/>
      <c r="B50" s="109" t="s">
        <v>149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10"/>
      <c r="AS50" s="16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5"/>
      <c r="BT50" s="154">
        <f>$CM$6*12*CL50</f>
        <v>0</v>
      </c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84">
        <v>0</v>
      </c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4"/>
      <c r="DH50" s="84">
        <v>0.01</v>
      </c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6"/>
      <c r="ED50">
        <v>0.136</v>
      </c>
      <c r="EE50">
        <f t="shared" si="0"/>
        <v>0.00136</v>
      </c>
    </row>
    <row r="51" spans="1:135" ht="1.5" customHeight="1">
      <c r="A51" s="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2"/>
      <c r="AS51" s="52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9"/>
      <c r="BT51" s="157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9"/>
      <c r="CL51" s="84">
        <f>DH51+EE51</f>
        <v>0</v>
      </c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4"/>
      <c r="DH51" s="87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9"/>
      <c r="ED51">
        <v>0.136</v>
      </c>
      <c r="EE51">
        <f t="shared" si="0"/>
        <v>0</v>
      </c>
    </row>
    <row r="52" spans="1:135" ht="17.25" customHeight="1">
      <c r="A52" s="78"/>
      <c r="B52" s="140" t="s">
        <v>10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2"/>
      <c r="AS52" s="143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5"/>
      <c r="BT52" s="146">
        <f>CL52*CM6*12</f>
        <v>102032.07444</v>
      </c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8"/>
      <c r="CL52" s="90">
        <f>CL9+CL11+CL13+CL15+CL17+CL20+CL22+CL24+CL26+CL28+CL29+CL47+CL48+CL49+CL50+CL32+CL34+CL36+CL38+CL39+CL40+CL42</f>
        <v>6.389</v>
      </c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2"/>
      <c r="DH52" s="90">
        <f>DH9+DH11+DH13+DH15+DH17+DH20+DH22+DH24+DH26+DH28+DH29+DH47+DH48+DH49+DH50+DH32+DH34+DH36+DH38+DH39+DH40+DH42</f>
        <v>7.054</v>
      </c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2"/>
      <c r="ED52">
        <v>0.136</v>
      </c>
      <c r="EE52">
        <f t="shared" si="0"/>
        <v>0.9593440000000001</v>
      </c>
    </row>
    <row r="53" spans="134:135" ht="15.75">
      <c r="ED53">
        <v>0.136</v>
      </c>
      <c r="EE53">
        <f aca="true" t="shared" si="1" ref="EE53:EE61">DX53*ED53</f>
        <v>0</v>
      </c>
    </row>
    <row r="54" spans="134:135" ht="15.75">
      <c r="ED54">
        <v>0.136</v>
      </c>
      <c r="EE54">
        <f t="shared" si="1"/>
        <v>0</v>
      </c>
    </row>
    <row r="55" spans="134:135" ht="15.75">
      <c r="ED55">
        <v>0.136</v>
      </c>
      <c r="EE55">
        <f t="shared" si="1"/>
        <v>0</v>
      </c>
    </row>
    <row r="56" spans="134:135" ht="15.75">
      <c r="ED56">
        <v>0.136</v>
      </c>
      <c r="EE56">
        <f t="shared" si="1"/>
        <v>0</v>
      </c>
    </row>
    <row r="57" spans="134:135" ht="15.75">
      <c r="ED57">
        <v>0.136</v>
      </c>
      <c r="EE57">
        <f t="shared" si="1"/>
        <v>0</v>
      </c>
    </row>
    <row r="58" spans="134:135" ht="15.75">
      <c r="ED58">
        <v>0.136</v>
      </c>
      <c r="EE58">
        <f t="shared" si="1"/>
        <v>0</v>
      </c>
    </row>
    <row r="59" spans="134:135" ht="15.75">
      <c r="ED59">
        <v>0.136</v>
      </c>
      <c r="EE59">
        <f t="shared" si="1"/>
        <v>0</v>
      </c>
    </row>
    <row r="60" spans="134:135" ht="15.75">
      <c r="ED60">
        <v>0.136</v>
      </c>
      <c r="EE60">
        <f t="shared" si="1"/>
        <v>0</v>
      </c>
    </row>
    <row r="61" spans="134:135" ht="15.75">
      <c r="ED61">
        <v>0.136</v>
      </c>
      <c r="EE61">
        <f t="shared" si="1"/>
        <v>0</v>
      </c>
    </row>
    <row r="62" spans="134:135" ht="15.75">
      <c r="ED62">
        <v>0.136</v>
      </c>
      <c r="EE62">
        <f>DX62*ED62</f>
        <v>0</v>
      </c>
    </row>
    <row r="63" spans="134:135" ht="15.75">
      <c r="ED63">
        <v>0.136</v>
      </c>
      <c r="EE63">
        <f aca="true" t="shared" si="2" ref="EE63:EE117">DX63*ED63</f>
        <v>0</v>
      </c>
    </row>
    <row r="64" spans="134:135" ht="15.75">
      <c r="ED64">
        <v>0.136</v>
      </c>
      <c r="EE64">
        <f t="shared" si="2"/>
        <v>0</v>
      </c>
    </row>
    <row r="65" spans="134:135" ht="15.75">
      <c r="ED65">
        <v>0.136</v>
      </c>
      <c r="EE65">
        <f t="shared" si="2"/>
        <v>0</v>
      </c>
    </row>
    <row r="66" spans="134:135" ht="15.75">
      <c r="ED66">
        <v>0.136</v>
      </c>
      <c r="EE66">
        <f t="shared" si="2"/>
        <v>0</v>
      </c>
    </row>
    <row r="67" spans="134:135" ht="15.75">
      <c r="ED67">
        <v>0.136</v>
      </c>
      <c r="EE67">
        <f t="shared" si="2"/>
        <v>0</v>
      </c>
    </row>
    <row r="68" spans="134:135" ht="15.75">
      <c r="ED68">
        <v>0.136</v>
      </c>
      <c r="EE68">
        <f t="shared" si="2"/>
        <v>0</v>
      </c>
    </row>
    <row r="69" spans="134:135" ht="15.75">
      <c r="ED69">
        <v>0.136</v>
      </c>
      <c r="EE69">
        <f t="shared" si="2"/>
        <v>0</v>
      </c>
    </row>
    <row r="70" spans="134:135" ht="15.75">
      <c r="ED70">
        <v>0.136</v>
      </c>
      <c r="EE70">
        <f t="shared" si="2"/>
        <v>0</v>
      </c>
    </row>
    <row r="71" spans="134:135" ht="15.75">
      <c r="ED71">
        <v>0.136</v>
      </c>
      <c r="EE71">
        <f t="shared" si="2"/>
        <v>0</v>
      </c>
    </row>
    <row r="72" spans="134:135" ht="15.75">
      <c r="ED72">
        <v>0.136</v>
      </c>
      <c r="EE72">
        <f t="shared" si="2"/>
        <v>0</v>
      </c>
    </row>
    <row r="73" spans="134:135" ht="15.75">
      <c r="ED73">
        <v>0.136</v>
      </c>
      <c r="EE73">
        <f t="shared" si="2"/>
        <v>0</v>
      </c>
    </row>
    <row r="74" spans="134:135" ht="15.75">
      <c r="ED74">
        <v>0.136</v>
      </c>
      <c r="EE74">
        <f t="shared" si="2"/>
        <v>0</v>
      </c>
    </row>
    <row r="75" spans="134:135" ht="15.75">
      <c r="ED75">
        <v>0.136</v>
      </c>
      <c r="EE75">
        <f t="shared" si="2"/>
        <v>0</v>
      </c>
    </row>
    <row r="76" spans="134:135" ht="15.75">
      <c r="ED76">
        <v>0.136</v>
      </c>
      <c r="EE76">
        <f t="shared" si="2"/>
        <v>0</v>
      </c>
    </row>
    <row r="77" spans="134:135" ht="15.75">
      <c r="ED77">
        <v>0.136</v>
      </c>
      <c r="EE77">
        <f t="shared" si="2"/>
        <v>0</v>
      </c>
    </row>
    <row r="78" spans="134:135" ht="15.75">
      <c r="ED78">
        <v>0.136</v>
      </c>
      <c r="EE78">
        <f t="shared" si="2"/>
        <v>0</v>
      </c>
    </row>
    <row r="79" spans="134:135" ht="15.75">
      <c r="ED79">
        <v>0.136</v>
      </c>
      <c r="EE79">
        <f t="shared" si="2"/>
        <v>0</v>
      </c>
    </row>
    <row r="80" spans="134:135" ht="15.75">
      <c r="ED80">
        <v>0.136</v>
      </c>
      <c r="EE80">
        <f t="shared" si="2"/>
        <v>0</v>
      </c>
    </row>
    <row r="81" spans="134:135" ht="15.75">
      <c r="ED81">
        <v>0.136</v>
      </c>
      <c r="EE81">
        <f t="shared" si="2"/>
        <v>0</v>
      </c>
    </row>
    <row r="82" spans="134:135" ht="15.75">
      <c r="ED82">
        <v>0.136</v>
      </c>
      <c r="EE82">
        <f t="shared" si="2"/>
        <v>0</v>
      </c>
    </row>
    <row r="83" spans="134:135" ht="15.75">
      <c r="ED83">
        <v>0.136</v>
      </c>
      <c r="EE83">
        <f t="shared" si="2"/>
        <v>0</v>
      </c>
    </row>
    <row r="84" spans="134:135" ht="15.75">
      <c r="ED84">
        <v>0.136</v>
      </c>
      <c r="EE84">
        <f t="shared" si="2"/>
        <v>0</v>
      </c>
    </row>
    <row r="85" spans="134:135" ht="15.75">
      <c r="ED85">
        <v>0.136</v>
      </c>
      <c r="EE85">
        <f t="shared" si="2"/>
        <v>0</v>
      </c>
    </row>
    <row r="86" spans="134:135" ht="15.75">
      <c r="ED86">
        <v>0.136</v>
      </c>
      <c r="EE86">
        <f t="shared" si="2"/>
        <v>0</v>
      </c>
    </row>
    <row r="87" spans="134:135" ht="15.75">
      <c r="ED87">
        <v>0.136</v>
      </c>
      <c r="EE87">
        <f t="shared" si="2"/>
        <v>0</v>
      </c>
    </row>
    <row r="88" spans="134:135" ht="15.75">
      <c r="ED88">
        <v>0.136</v>
      </c>
      <c r="EE88">
        <f t="shared" si="2"/>
        <v>0</v>
      </c>
    </row>
    <row r="89" spans="134:135" ht="15.75">
      <c r="ED89">
        <v>0.136</v>
      </c>
      <c r="EE89">
        <f t="shared" si="2"/>
        <v>0</v>
      </c>
    </row>
    <row r="90" spans="134:135" ht="15.75">
      <c r="ED90">
        <v>0.136</v>
      </c>
      <c r="EE90">
        <f t="shared" si="2"/>
        <v>0</v>
      </c>
    </row>
    <row r="91" spans="134:135" ht="15.75">
      <c r="ED91">
        <v>0.136</v>
      </c>
      <c r="EE91">
        <f t="shared" si="2"/>
        <v>0</v>
      </c>
    </row>
    <row r="92" spans="134:135" ht="15.75">
      <c r="ED92">
        <v>0.136</v>
      </c>
      <c r="EE92">
        <f t="shared" si="2"/>
        <v>0</v>
      </c>
    </row>
    <row r="93" spans="134:135" ht="15.75">
      <c r="ED93">
        <v>0.136</v>
      </c>
      <c r="EE93">
        <f t="shared" si="2"/>
        <v>0</v>
      </c>
    </row>
    <row r="94" spans="134:135" ht="15.75">
      <c r="ED94">
        <v>0.136</v>
      </c>
      <c r="EE94">
        <f t="shared" si="2"/>
        <v>0</v>
      </c>
    </row>
    <row r="95" spans="134:135" ht="15.75">
      <c r="ED95">
        <v>0.136</v>
      </c>
      <c r="EE95">
        <f t="shared" si="2"/>
        <v>0</v>
      </c>
    </row>
    <row r="96" spans="134:135" ht="15.75">
      <c r="ED96">
        <v>0.136</v>
      </c>
      <c r="EE96">
        <f t="shared" si="2"/>
        <v>0</v>
      </c>
    </row>
    <row r="97" spans="134:135" ht="15.75">
      <c r="ED97">
        <v>0.136</v>
      </c>
      <c r="EE97">
        <f t="shared" si="2"/>
        <v>0</v>
      </c>
    </row>
    <row r="98" spans="134:135" ht="15.75">
      <c r="ED98">
        <v>0.136</v>
      </c>
      <c r="EE98">
        <f t="shared" si="2"/>
        <v>0</v>
      </c>
    </row>
    <row r="99" spans="134:135" ht="15.75">
      <c r="ED99">
        <v>0.136</v>
      </c>
      <c r="EE99">
        <f t="shared" si="2"/>
        <v>0</v>
      </c>
    </row>
    <row r="100" spans="134:135" ht="15.75">
      <c r="ED100">
        <v>0.136</v>
      </c>
      <c r="EE100">
        <f t="shared" si="2"/>
        <v>0</v>
      </c>
    </row>
    <row r="101" spans="134:135" ht="15.75">
      <c r="ED101">
        <v>0.136</v>
      </c>
      <c r="EE101">
        <f t="shared" si="2"/>
        <v>0</v>
      </c>
    </row>
    <row r="102" spans="134:135" ht="15.75">
      <c r="ED102">
        <v>0.136</v>
      </c>
      <c r="EE102">
        <f t="shared" si="2"/>
        <v>0</v>
      </c>
    </row>
    <row r="103" spans="134:135" ht="15.75">
      <c r="ED103">
        <v>0.136</v>
      </c>
      <c r="EE103">
        <f t="shared" si="2"/>
        <v>0</v>
      </c>
    </row>
    <row r="104" spans="134:135" ht="15.75">
      <c r="ED104">
        <v>0.136</v>
      </c>
      <c r="EE104">
        <f t="shared" si="2"/>
        <v>0</v>
      </c>
    </row>
    <row r="105" spans="134:135" ht="15.75">
      <c r="ED105">
        <v>0.136</v>
      </c>
      <c r="EE105">
        <f t="shared" si="2"/>
        <v>0</v>
      </c>
    </row>
    <row r="106" spans="134:135" ht="15.75">
      <c r="ED106">
        <v>0.136</v>
      </c>
      <c r="EE106">
        <f t="shared" si="2"/>
        <v>0</v>
      </c>
    </row>
    <row r="107" spans="134:135" ht="15.75">
      <c r="ED107">
        <v>0.136</v>
      </c>
      <c r="EE107">
        <f t="shared" si="2"/>
        <v>0</v>
      </c>
    </row>
    <row r="108" spans="134:135" ht="15.75">
      <c r="ED108">
        <v>0.136</v>
      </c>
      <c r="EE108">
        <f t="shared" si="2"/>
        <v>0</v>
      </c>
    </row>
    <row r="109" spans="134:135" ht="15.75">
      <c r="ED109">
        <v>0.136</v>
      </c>
      <c r="EE109">
        <f t="shared" si="2"/>
        <v>0</v>
      </c>
    </row>
    <row r="110" spans="134:135" ht="15.75">
      <c r="ED110">
        <v>0.136</v>
      </c>
      <c r="EE110">
        <f t="shared" si="2"/>
        <v>0</v>
      </c>
    </row>
    <row r="111" spans="134:135" ht="15.75">
      <c r="ED111">
        <v>0.136</v>
      </c>
      <c r="EE111">
        <f t="shared" si="2"/>
        <v>0</v>
      </c>
    </row>
    <row r="112" spans="134:135" ht="15.75">
      <c r="ED112">
        <v>0.136</v>
      </c>
      <c r="EE112">
        <f t="shared" si="2"/>
        <v>0</v>
      </c>
    </row>
    <row r="113" spans="134:135" ht="15.75">
      <c r="ED113">
        <v>0.136</v>
      </c>
      <c r="EE113">
        <f t="shared" si="2"/>
        <v>0</v>
      </c>
    </row>
    <row r="114" spans="134:135" ht="15.75">
      <c r="ED114">
        <v>0.136</v>
      </c>
      <c r="EE114">
        <f t="shared" si="2"/>
        <v>0</v>
      </c>
    </row>
    <row r="115" spans="134:135" ht="15.75">
      <c r="ED115">
        <v>0.136</v>
      </c>
      <c r="EE115">
        <f t="shared" si="2"/>
        <v>0</v>
      </c>
    </row>
    <row r="116" spans="134:135" ht="15.75">
      <c r="ED116">
        <v>0.136</v>
      </c>
      <c r="EE116">
        <f t="shared" si="2"/>
        <v>0</v>
      </c>
    </row>
    <row r="117" spans="134:135" ht="15.75">
      <c r="ED117">
        <v>0.136</v>
      </c>
      <c r="EE117">
        <f t="shared" si="2"/>
        <v>0</v>
      </c>
    </row>
    <row r="118" ht="15.75">
      <c r="ED118">
        <v>0.136</v>
      </c>
    </row>
    <row r="119" ht="15.75">
      <c r="ED119">
        <v>0.136</v>
      </c>
    </row>
    <row r="120" ht="15.75">
      <c r="ED120">
        <v>0.136</v>
      </c>
    </row>
    <row r="121" ht="15.75">
      <c r="ED121">
        <v>0.136</v>
      </c>
    </row>
    <row r="122" ht="15.75">
      <c r="ED122">
        <v>0.136</v>
      </c>
    </row>
    <row r="123" ht="15.75">
      <c r="ED123">
        <v>0.136</v>
      </c>
    </row>
    <row r="124" ht="15.75">
      <c r="ED124">
        <v>0.136</v>
      </c>
    </row>
    <row r="125" ht="15.75">
      <c r="ED125">
        <v>0.136</v>
      </c>
    </row>
    <row r="126" ht="15.75">
      <c r="ED126">
        <v>0.136</v>
      </c>
    </row>
    <row r="127" ht="15.75">
      <c r="ED127">
        <v>0.136</v>
      </c>
    </row>
    <row r="128" ht="15.75">
      <c r="ED128">
        <v>0.136</v>
      </c>
    </row>
    <row r="129" ht="15.75">
      <c r="ED129">
        <v>0.136</v>
      </c>
    </row>
    <row r="130" ht="15.75">
      <c r="ED130">
        <v>0.136</v>
      </c>
    </row>
    <row r="131" ht="15.75">
      <c r="ED131">
        <v>0.136</v>
      </c>
    </row>
    <row r="132" ht="15.75">
      <c r="ED132">
        <v>0.136</v>
      </c>
    </row>
    <row r="133" ht="15.75">
      <c r="ED133">
        <v>0.136</v>
      </c>
    </row>
    <row r="134" ht="15.75">
      <c r="ED134">
        <v>0.136</v>
      </c>
    </row>
    <row r="135" ht="15.75">
      <c r="ED135">
        <v>0.136</v>
      </c>
    </row>
    <row r="136" ht="15.75">
      <c r="ED136">
        <v>0.136</v>
      </c>
    </row>
    <row r="137" ht="15.75">
      <c r="ED137">
        <v>0.136</v>
      </c>
    </row>
    <row r="138" ht="15.75">
      <c r="ED138">
        <v>0.136</v>
      </c>
    </row>
    <row r="139" ht="15.75">
      <c r="ED139">
        <v>0.136</v>
      </c>
    </row>
    <row r="140" ht="15.75">
      <c r="ED140">
        <v>0.136</v>
      </c>
    </row>
    <row r="141" ht="15.75">
      <c r="ED141">
        <v>0.136</v>
      </c>
    </row>
    <row r="142" ht="15.75">
      <c r="ED142">
        <v>0.136</v>
      </c>
    </row>
    <row r="143" ht="15.75">
      <c r="ED143">
        <v>0.136</v>
      </c>
    </row>
    <row r="144" ht="15.75">
      <c r="ED144">
        <v>0.136</v>
      </c>
    </row>
    <row r="145" ht="15.75">
      <c r="ED145">
        <v>0.136</v>
      </c>
    </row>
    <row r="146" ht="15.75">
      <c r="ED146">
        <v>0.136</v>
      </c>
    </row>
    <row r="147" ht="15.75">
      <c r="ED147">
        <v>0.136</v>
      </c>
    </row>
    <row r="148" ht="15.75">
      <c r="ED148">
        <v>0.136</v>
      </c>
    </row>
    <row r="149" ht="15.75">
      <c r="ED149">
        <v>0.136</v>
      </c>
    </row>
    <row r="150" ht="15.75">
      <c r="ED150">
        <v>0.136</v>
      </c>
    </row>
    <row r="151" ht="15.75">
      <c r="ED151">
        <v>0.136</v>
      </c>
    </row>
    <row r="152" ht="15.75">
      <c r="ED152">
        <v>0.136</v>
      </c>
    </row>
    <row r="153" ht="15.75">
      <c r="ED153">
        <v>0.136</v>
      </c>
    </row>
    <row r="154" ht="15.75">
      <c r="ED154">
        <v>0.136</v>
      </c>
    </row>
    <row r="155" ht="15.75">
      <c r="ED155">
        <v>0.136</v>
      </c>
    </row>
    <row r="156" ht="15.75">
      <c r="ED156">
        <v>0.136</v>
      </c>
    </row>
    <row r="157" ht="15.75">
      <c r="ED157">
        <v>0.136</v>
      </c>
    </row>
    <row r="158" ht="15.75">
      <c r="ED158">
        <v>0.136</v>
      </c>
    </row>
    <row r="159" ht="15.75">
      <c r="ED159">
        <v>0.136</v>
      </c>
    </row>
    <row r="160" ht="15.75">
      <c r="ED160">
        <v>0.136</v>
      </c>
    </row>
    <row r="161" ht="15.75">
      <c r="ED161">
        <v>0.136</v>
      </c>
    </row>
    <row r="162" ht="15.75">
      <c r="ED162">
        <v>0.136</v>
      </c>
    </row>
    <row r="163" ht="15.75">
      <c r="ED163">
        <v>0.136</v>
      </c>
    </row>
    <row r="164" ht="15.75">
      <c r="ED164">
        <v>0.136</v>
      </c>
    </row>
    <row r="165" ht="15.75">
      <c r="ED165">
        <v>0.136</v>
      </c>
    </row>
    <row r="166" ht="15.75">
      <c r="ED166">
        <v>0.136</v>
      </c>
    </row>
    <row r="167" ht="15.75">
      <c r="ED167">
        <v>0.136</v>
      </c>
    </row>
    <row r="168" ht="15.75">
      <c r="ED168">
        <v>0.136</v>
      </c>
    </row>
    <row r="169" ht="15.75">
      <c r="ED169">
        <v>0.136</v>
      </c>
    </row>
    <row r="170" ht="15.75">
      <c r="ED170">
        <v>0.136</v>
      </c>
    </row>
    <row r="171" ht="15.75">
      <c r="ED171">
        <v>0.136</v>
      </c>
    </row>
    <row r="172" ht="15.75">
      <c r="ED172">
        <v>0.136</v>
      </c>
    </row>
    <row r="173" ht="15.75">
      <c r="ED173">
        <v>0.136</v>
      </c>
    </row>
    <row r="174" ht="15.75">
      <c r="ED174">
        <v>0.136</v>
      </c>
    </row>
    <row r="175" ht="15.75">
      <c r="ED175">
        <v>0.136</v>
      </c>
    </row>
    <row r="176" ht="15.75">
      <c r="ED176">
        <v>0.136</v>
      </c>
    </row>
    <row r="177" ht="15.75">
      <c r="ED177">
        <v>0.136</v>
      </c>
    </row>
    <row r="178" ht="15.75">
      <c r="ED178">
        <v>0.136</v>
      </c>
    </row>
    <row r="179" ht="15.75">
      <c r="ED179">
        <v>0.136</v>
      </c>
    </row>
    <row r="180" ht="15.75">
      <c r="ED180">
        <v>0.136</v>
      </c>
    </row>
    <row r="181" ht="15.75">
      <c r="ED181">
        <v>0.136</v>
      </c>
    </row>
    <row r="182" ht="15.75">
      <c r="ED182">
        <v>0.136</v>
      </c>
    </row>
    <row r="183" ht="15.75">
      <c r="ED183">
        <v>0.136</v>
      </c>
    </row>
    <row r="184" ht="15.75">
      <c r="ED184">
        <v>0.136</v>
      </c>
    </row>
    <row r="185" ht="15.75">
      <c r="ED185">
        <v>0.136</v>
      </c>
    </row>
    <row r="186" ht="15.75">
      <c r="ED186">
        <v>0.136</v>
      </c>
    </row>
    <row r="187" ht="15.75">
      <c r="ED187">
        <v>0.136</v>
      </c>
    </row>
    <row r="188" ht="15.75">
      <c r="ED188">
        <v>0.136</v>
      </c>
    </row>
    <row r="189" ht="15.75">
      <c r="ED189">
        <v>0.136</v>
      </c>
    </row>
    <row r="190" ht="15.75">
      <c r="ED190">
        <v>0.136</v>
      </c>
    </row>
    <row r="191" ht="15.75">
      <c r="ED191">
        <v>0.136</v>
      </c>
    </row>
    <row r="192" ht="15.75">
      <c r="ED192">
        <v>0.136</v>
      </c>
    </row>
    <row r="193" ht="15.75">
      <c r="ED193">
        <v>0.136</v>
      </c>
    </row>
    <row r="194" ht="15.75">
      <c r="ED194">
        <v>0.136</v>
      </c>
    </row>
    <row r="195" ht="15.75">
      <c r="ED195">
        <v>0.136</v>
      </c>
    </row>
    <row r="196" ht="15.75">
      <c r="ED196">
        <v>0.136</v>
      </c>
    </row>
    <row r="197" ht="15.75">
      <c r="ED197">
        <v>0.136</v>
      </c>
    </row>
    <row r="198" ht="15.75">
      <c r="ED198">
        <v>0.136</v>
      </c>
    </row>
    <row r="199" ht="15.75">
      <c r="ED199">
        <v>0.136</v>
      </c>
    </row>
    <row r="200" ht="15.75">
      <c r="ED200">
        <v>0.136</v>
      </c>
    </row>
    <row r="201" ht="15.75">
      <c r="ED201">
        <v>0.136</v>
      </c>
    </row>
    <row r="202" ht="15.75">
      <c r="ED202">
        <v>0.136</v>
      </c>
    </row>
    <row r="203" ht="15.75">
      <c r="ED203">
        <v>0.136</v>
      </c>
    </row>
    <row r="204" ht="15.75">
      <c r="ED204">
        <v>0.136</v>
      </c>
    </row>
    <row r="205" ht="15.75">
      <c r="ED205">
        <v>0.136</v>
      </c>
    </row>
    <row r="206" ht="15.75">
      <c r="ED206">
        <v>0.136</v>
      </c>
    </row>
    <row r="207" ht="15.75">
      <c r="ED207">
        <v>0.136</v>
      </c>
    </row>
    <row r="208" ht="15.75">
      <c r="ED208">
        <v>0.136</v>
      </c>
    </row>
    <row r="209" ht="15.75">
      <c r="ED209">
        <v>0.136</v>
      </c>
    </row>
    <row r="210" ht="15.75">
      <c r="ED210">
        <v>0.136</v>
      </c>
    </row>
    <row r="211" ht="15.75">
      <c r="ED211">
        <v>0.136</v>
      </c>
    </row>
    <row r="212" ht="15.75">
      <c r="ED212">
        <v>0.136</v>
      </c>
    </row>
    <row r="213" ht="15.75">
      <c r="ED213">
        <v>0.136</v>
      </c>
    </row>
    <row r="214" ht="15.75">
      <c r="ED214">
        <v>0.136</v>
      </c>
    </row>
    <row r="215" ht="15.75">
      <c r="ED215">
        <v>0.136</v>
      </c>
    </row>
    <row r="216" ht="15.75">
      <c r="ED216">
        <v>0.136</v>
      </c>
    </row>
    <row r="217" ht="15.75">
      <c r="ED217">
        <v>0.136</v>
      </c>
    </row>
    <row r="218" ht="15.75">
      <c r="ED218">
        <v>0.136</v>
      </c>
    </row>
    <row r="219" ht="15.75">
      <c r="ED219">
        <v>0.136</v>
      </c>
    </row>
    <row r="220" ht="15.75">
      <c r="ED220">
        <v>0.136</v>
      </c>
    </row>
    <row r="221" ht="15.75">
      <c r="ED221">
        <v>0.136</v>
      </c>
    </row>
    <row r="222" ht="15.75">
      <c r="ED222">
        <v>0.136</v>
      </c>
    </row>
    <row r="223" ht="15.75">
      <c r="ED223">
        <v>0.136</v>
      </c>
    </row>
    <row r="224" ht="15.75">
      <c r="ED224">
        <v>0.136</v>
      </c>
    </row>
    <row r="225" ht="15.75">
      <c r="ED225">
        <v>0.136</v>
      </c>
    </row>
    <row r="226" ht="15.75">
      <c r="ED226">
        <v>0.136</v>
      </c>
    </row>
    <row r="227" ht="15.75">
      <c r="ED227">
        <v>0.136</v>
      </c>
    </row>
    <row r="228" ht="15.75">
      <c r="ED228">
        <v>0.136</v>
      </c>
    </row>
    <row r="229" ht="15.75">
      <c r="ED229">
        <v>0.136</v>
      </c>
    </row>
    <row r="230" ht="15.75">
      <c r="ED230">
        <v>0.136</v>
      </c>
    </row>
    <row r="231" ht="15.75">
      <c r="ED231">
        <v>0.136</v>
      </c>
    </row>
    <row r="232" ht="15.75">
      <c r="ED232">
        <v>0.136</v>
      </c>
    </row>
    <row r="233" ht="15.75">
      <c r="ED233">
        <v>0.136</v>
      </c>
    </row>
    <row r="234" ht="15.75">
      <c r="ED234">
        <v>0.136</v>
      </c>
    </row>
    <row r="235" ht="15.75">
      <c r="ED235">
        <v>0.136</v>
      </c>
    </row>
    <row r="236" ht="15.75">
      <c r="ED236">
        <v>0.136</v>
      </c>
    </row>
    <row r="237" ht="15.75">
      <c r="ED237">
        <v>0.136</v>
      </c>
    </row>
    <row r="238" ht="15.75">
      <c r="ED238">
        <v>0.136</v>
      </c>
    </row>
    <row r="239" ht="15.75">
      <c r="ED239">
        <v>0.136</v>
      </c>
    </row>
    <row r="240" ht="15.75">
      <c r="ED240">
        <v>0.136</v>
      </c>
    </row>
    <row r="241" ht="15.75">
      <c r="ED241">
        <v>0.136</v>
      </c>
    </row>
    <row r="242" ht="15.75">
      <c r="ED242">
        <v>0.136</v>
      </c>
    </row>
    <row r="243" ht="15.75">
      <c r="ED243">
        <v>0.136</v>
      </c>
    </row>
    <row r="244" ht="15.75">
      <c r="ED244">
        <v>0.136</v>
      </c>
    </row>
    <row r="245" ht="15.75">
      <c r="ED245">
        <v>0.136</v>
      </c>
    </row>
    <row r="246" ht="15.75">
      <c r="ED246">
        <v>0.136</v>
      </c>
    </row>
    <row r="247" ht="15.75">
      <c r="ED247">
        <v>0.136</v>
      </c>
    </row>
    <row r="248" ht="15.75">
      <c r="ED248">
        <v>0.136</v>
      </c>
    </row>
    <row r="249" ht="15.75">
      <c r="ED249">
        <v>0.136</v>
      </c>
    </row>
    <row r="250" ht="15.75">
      <c r="ED250">
        <v>0.136</v>
      </c>
    </row>
    <row r="251" ht="15.75">
      <c r="ED251">
        <v>0.136</v>
      </c>
    </row>
    <row r="252" ht="15.75">
      <c r="ED252">
        <v>0.136</v>
      </c>
    </row>
    <row r="253" ht="15.75">
      <c r="ED253">
        <v>0.136</v>
      </c>
    </row>
    <row r="254" ht="15.75">
      <c r="ED254">
        <v>0.136</v>
      </c>
    </row>
    <row r="255" ht="15.75">
      <c r="ED255">
        <v>0.136</v>
      </c>
    </row>
    <row r="256" ht="15.75">
      <c r="ED256">
        <v>0.136</v>
      </c>
    </row>
    <row r="257" ht="15.75">
      <c r="ED257">
        <v>0.136</v>
      </c>
    </row>
    <row r="258" ht="15.75">
      <c r="ED258">
        <v>0.136</v>
      </c>
    </row>
    <row r="259" ht="15.75">
      <c r="ED259">
        <v>0.136</v>
      </c>
    </row>
    <row r="260" ht="15.75">
      <c r="ED260">
        <v>0.136</v>
      </c>
    </row>
    <row r="261" ht="15.75">
      <c r="ED261">
        <v>0.136</v>
      </c>
    </row>
    <row r="262" ht="15.75">
      <c r="ED262">
        <v>0.136</v>
      </c>
    </row>
    <row r="263" ht="15.75">
      <c r="ED263">
        <v>0.136</v>
      </c>
    </row>
    <row r="264" ht="15.75">
      <c r="ED264">
        <v>0.136</v>
      </c>
    </row>
    <row r="265" ht="15.75">
      <c r="ED265">
        <v>0.136</v>
      </c>
    </row>
    <row r="266" ht="15.75">
      <c r="ED266">
        <v>0.136</v>
      </c>
    </row>
    <row r="267" ht="15.75">
      <c r="ED267">
        <v>0.136</v>
      </c>
    </row>
    <row r="268" ht="15.75">
      <c r="ED268">
        <v>0.136</v>
      </c>
    </row>
    <row r="269" ht="15.75">
      <c r="ED269">
        <v>0.136</v>
      </c>
    </row>
    <row r="270" ht="15.75">
      <c r="ED270">
        <v>0.136</v>
      </c>
    </row>
    <row r="271" ht="15.75">
      <c r="ED271">
        <v>0.136</v>
      </c>
    </row>
    <row r="272" ht="15.75">
      <c r="ED272">
        <v>0.136</v>
      </c>
    </row>
    <row r="273" ht="15.75">
      <c r="ED273">
        <v>0.136</v>
      </c>
    </row>
    <row r="274" ht="15.75">
      <c r="ED274">
        <v>0.136</v>
      </c>
    </row>
    <row r="275" ht="15.75">
      <c r="ED275">
        <v>0.136</v>
      </c>
    </row>
    <row r="276" ht="15.75">
      <c r="ED276">
        <v>0.136</v>
      </c>
    </row>
    <row r="277" ht="15.75">
      <c r="ED277">
        <v>0.136</v>
      </c>
    </row>
    <row r="278" ht="15.75">
      <c r="ED278">
        <v>0.136</v>
      </c>
    </row>
    <row r="279" ht="15.75">
      <c r="ED279">
        <v>0.136</v>
      </c>
    </row>
    <row r="280" ht="15.75">
      <c r="ED280">
        <v>0.136</v>
      </c>
    </row>
    <row r="281" ht="15.75">
      <c r="ED281">
        <v>0.136</v>
      </c>
    </row>
    <row r="282" ht="15.75">
      <c r="ED282">
        <v>0.136</v>
      </c>
    </row>
    <row r="283" ht="15.75">
      <c r="ED283">
        <v>0.136</v>
      </c>
    </row>
    <row r="284" ht="15.75">
      <c r="ED284">
        <v>0.136</v>
      </c>
    </row>
    <row r="285" ht="15.75">
      <c r="ED285">
        <v>0.136</v>
      </c>
    </row>
    <row r="286" ht="15.75">
      <c r="ED286">
        <v>0.136</v>
      </c>
    </row>
    <row r="287" ht="15.75">
      <c r="ED287">
        <v>0.136</v>
      </c>
    </row>
    <row r="288" ht="15.75">
      <c r="ED288">
        <v>0.136</v>
      </c>
    </row>
    <row r="289" ht="15.75">
      <c r="ED289">
        <v>0.136</v>
      </c>
    </row>
    <row r="290" ht="15.75">
      <c r="ED290">
        <v>0.136</v>
      </c>
    </row>
    <row r="291" ht="15.75">
      <c r="ED291">
        <v>0.136</v>
      </c>
    </row>
    <row r="292" ht="15.75">
      <c r="ED292">
        <v>0.136</v>
      </c>
    </row>
    <row r="293" ht="15.75">
      <c r="ED293">
        <v>0.136</v>
      </c>
    </row>
    <row r="294" ht="15.75">
      <c r="ED294">
        <v>0.136</v>
      </c>
    </row>
    <row r="295" ht="15.75">
      <c r="ED295">
        <v>0.136</v>
      </c>
    </row>
    <row r="296" ht="15.75">
      <c r="ED296">
        <v>0.136</v>
      </c>
    </row>
    <row r="297" ht="15.75">
      <c r="ED297">
        <v>0.136</v>
      </c>
    </row>
    <row r="298" ht="15.75">
      <c r="ED298">
        <v>0.136</v>
      </c>
    </row>
    <row r="299" ht="15.75">
      <c r="ED299">
        <v>0.136</v>
      </c>
    </row>
    <row r="300" spans="134:135" ht="15.75">
      <c r="ED300">
        <v>0.136</v>
      </c>
      <c r="EE300">
        <f>DX300*ED300</f>
        <v>0</v>
      </c>
    </row>
    <row r="301" ht="15.75">
      <c r="ED301">
        <v>0.136</v>
      </c>
    </row>
    <row r="302" ht="15.75">
      <c r="ED302">
        <v>0.136</v>
      </c>
    </row>
    <row r="303" ht="15.75">
      <c r="ED303">
        <v>0.136</v>
      </c>
    </row>
    <row r="304" ht="15.75">
      <c r="ED304">
        <v>0.136</v>
      </c>
    </row>
    <row r="305" ht="15.75">
      <c r="ED305">
        <v>0.136</v>
      </c>
    </row>
    <row r="306" ht="15.75">
      <c r="ED306">
        <v>0.136</v>
      </c>
    </row>
    <row r="307" ht="15.75">
      <c r="ED307">
        <v>0.136</v>
      </c>
    </row>
    <row r="308" ht="15.75">
      <c r="ED308">
        <v>0.136</v>
      </c>
    </row>
    <row r="309" ht="15.75">
      <c r="ED309">
        <v>0.136</v>
      </c>
    </row>
    <row r="310" ht="15.75">
      <c r="ED310">
        <v>0.136</v>
      </c>
    </row>
    <row r="311" ht="15.75">
      <c r="ED311">
        <v>0.136</v>
      </c>
    </row>
    <row r="312" ht="15.75">
      <c r="ED312">
        <v>0.136</v>
      </c>
    </row>
    <row r="313" ht="15.75">
      <c r="ED313">
        <v>0.136</v>
      </c>
    </row>
    <row r="314" ht="15.75">
      <c r="ED314">
        <v>0.136</v>
      </c>
    </row>
    <row r="315" ht="15.75">
      <c r="ED315">
        <v>0.136</v>
      </c>
    </row>
    <row r="316" ht="15.75">
      <c r="ED316">
        <v>0.136</v>
      </c>
    </row>
    <row r="317" ht="15.75">
      <c r="ED317">
        <v>0.136</v>
      </c>
    </row>
    <row r="318" ht="15.75">
      <c r="ED318">
        <v>0.136</v>
      </c>
    </row>
    <row r="319" ht="15.75">
      <c r="ED319">
        <v>0.136</v>
      </c>
    </row>
    <row r="320" ht="15.75">
      <c r="ED320">
        <v>0.136</v>
      </c>
    </row>
    <row r="321" ht="15.75">
      <c r="ED321">
        <v>0.136</v>
      </c>
    </row>
    <row r="322" ht="15.75">
      <c r="ED322">
        <v>0.136</v>
      </c>
    </row>
    <row r="323" ht="15.75">
      <c r="ED323">
        <v>0.136</v>
      </c>
    </row>
    <row r="324" ht="15.75">
      <c r="ED324">
        <v>0.136</v>
      </c>
    </row>
    <row r="325" ht="15.75">
      <c r="ED325">
        <v>0.136</v>
      </c>
    </row>
    <row r="326" ht="15.75">
      <c r="ED326">
        <v>0.136</v>
      </c>
    </row>
    <row r="327" ht="15.75">
      <c r="ED327">
        <v>0.136</v>
      </c>
    </row>
    <row r="328" ht="15.75">
      <c r="ED328">
        <v>0.136</v>
      </c>
    </row>
    <row r="329" ht="15.75">
      <c r="ED329">
        <v>0.136</v>
      </c>
    </row>
    <row r="330" ht="15.75">
      <c r="ED330">
        <v>0.136</v>
      </c>
    </row>
    <row r="331" spans="134:135" ht="15.75">
      <c r="ED331">
        <v>0.136</v>
      </c>
      <c r="EE331">
        <f>DX331*ED331</f>
        <v>0</v>
      </c>
    </row>
    <row r="332" ht="15.75">
      <c r="ED332">
        <v>0.136</v>
      </c>
    </row>
    <row r="333" ht="15.75">
      <c r="ED333">
        <v>0.136</v>
      </c>
    </row>
    <row r="334" ht="15.75">
      <c r="ED334">
        <v>0.136</v>
      </c>
    </row>
    <row r="335" ht="15.75">
      <c r="ED335">
        <v>0.136</v>
      </c>
    </row>
    <row r="336" ht="15.75">
      <c r="ED336">
        <v>0.136</v>
      </c>
    </row>
    <row r="337" ht="15.75">
      <c r="ED337">
        <v>0.136</v>
      </c>
    </row>
    <row r="338" ht="15.75">
      <c r="ED338">
        <v>0.136</v>
      </c>
    </row>
    <row r="339" ht="15.75">
      <c r="ED339">
        <v>0.136</v>
      </c>
    </row>
    <row r="340" ht="15.75">
      <c r="ED340">
        <v>0.136</v>
      </c>
    </row>
    <row r="341" ht="15.75">
      <c r="ED341">
        <v>0.136</v>
      </c>
    </row>
    <row r="342" ht="15.75">
      <c r="ED342">
        <v>0.136</v>
      </c>
    </row>
    <row r="343" ht="15.75">
      <c r="ED343">
        <v>0.136</v>
      </c>
    </row>
    <row r="344" ht="15.75">
      <c r="ED344">
        <v>0.136</v>
      </c>
    </row>
    <row r="345" ht="15.75">
      <c r="ED345">
        <v>0.136</v>
      </c>
    </row>
    <row r="346" spans="134:135" ht="15.75">
      <c r="ED346">
        <v>0.136</v>
      </c>
      <c r="EE346">
        <f>DX346*ED346</f>
        <v>0</v>
      </c>
    </row>
    <row r="347" ht="15.75">
      <c r="ED347">
        <v>0.136</v>
      </c>
    </row>
    <row r="348" ht="15.75">
      <c r="ED348">
        <v>0.136</v>
      </c>
    </row>
    <row r="349" ht="15.75">
      <c r="ED349">
        <v>0.136</v>
      </c>
    </row>
    <row r="350" ht="15.75">
      <c r="ED350">
        <v>0.136</v>
      </c>
    </row>
    <row r="351" ht="15.75">
      <c r="ED351">
        <v>0.136</v>
      </c>
    </row>
    <row r="352" ht="15.75">
      <c r="ED352">
        <v>0.136</v>
      </c>
    </row>
    <row r="353" ht="15.75">
      <c r="ED353">
        <v>0.136</v>
      </c>
    </row>
    <row r="354" ht="15.75">
      <c r="ED354">
        <v>0.136</v>
      </c>
    </row>
    <row r="355" ht="15.75">
      <c r="ED355">
        <v>0.136</v>
      </c>
    </row>
    <row r="356" ht="15.75">
      <c r="ED356">
        <v>0.136</v>
      </c>
    </row>
    <row r="357" ht="15.75">
      <c r="ED357">
        <v>0.136</v>
      </c>
    </row>
    <row r="358" ht="15.75">
      <c r="ED358">
        <v>0.136</v>
      </c>
    </row>
    <row r="359" ht="15.75">
      <c r="ED359">
        <v>0.136</v>
      </c>
    </row>
    <row r="360" ht="15.75">
      <c r="ED360">
        <v>0.136</v>
      </c>
    </row>
    <row r="361" ht="15.75">
      <c r="ED361">
        <v>0.136</v>
      </c>
    </row>
    <row r="362" ht="15.75">
      <c r="ED362">
        <v>0.136</v>
      </c>
    </row>
    <row r="363" ht="15.75">
      <c r="ED363">
        <v>0.136</v>
      </c>
    </row>
    <row r="364" ht="15.75">
      <c r="ED364">
        <v>0.136</v>
      </c>
    </row>
    <row r="365" ht="15.75">
      <c r="ED365">
        <v>0.136</v>
      </c>
    </row>
    <row r="366" ht="15.75">
      <c r="ED366">
        <v>0.136</v>
      </c>
    </row>
    <row r="367" ht="15.75">
      <c r="ED367">
        <v>0.136</v>
      </c>
    </row>
    <row r="368" ht="15.75">
      <c r="ED368">
        <v>0.136</v>
      </c>
    </row>
    <row r="369" ht="15.75">
      <c r="ED369">
        <v>0.136</v>
      </c>
    </row>
    <row r="370" ht="15.75">
      <c r="ED370">
        <v>0.136</v>
      </c>
    </row>
    <row r="371" ht="15.75">
      <c r="ED371">
        <v>0.136</v>
      </c>
    </row>
    <row r="372" spans="134:135" ht="15.75">
      <c r="ED372">
        <v>0.136</v>
      </c>
      <c r="EE372">
        <f>DX372*ED372</f>
        <v>0</v>
      </c>
    </row>
    <row r="373" ht="15.75">
      <c r="ED373">
        <v>0.136</v>
      </c>
    </row>
    <row r="374" ht="15.75">
      <c r="ED374">
        <v>0.136</v>
      </c>
    </row>
    <row r="375" ht="15.75">
      <c r="ED375">
        <v>0.136</v>
      </c>
    </row>
    <row r="376" ht="15.75">
      <c r="ED376">
        <v>0.136</v>
      </c>
    </row>
    <row r="377" ht="15.75">
      <c r="ED377">
        <v>0.136</v>
      </c>
    </row>
    <row r="378" ht="15.75">
      <c r="ED378">
        <v>0.136</v>
      </c>
    </row>
    <row r="379" ht="15.75">
      <c r="ED379">
        <v>0.136</v>
      </c>
    </row>
    <row r="380" ht="15.75">
      <c r="ED380">
        <v>0.136</v>
      </c>
    </row>
    <row r="381" ht="15.75">
      <c r="ED381">
        <v>0.136</v>
      </c>
    </row>
    <row r="382" spans="134:135" ht="15.75">
      <c r="ED382">
        <v>0.136</v>
      </c>
      <c r="EE382">
        <f>DX382*ED382</f>
        <v>0</v>
      </c>
    </row>
    <row r="383" ht="15.75">
      <c r="ED383">
        <v>0.136</v>
      </c>
    </row>
    <row r="384" ht="15.75">
      <c r="ED384">
        <v>0.136</v>
      </c>
    </row>
    <row r="385" ht="15.75">
      <c r="ED385">
        <v>0.136</v>
      </c>
    </row>
    <row r="386" ht="15.75">
      <c r="ED386">
        <v>0.136</v>
      </c>
    </row>
    <row r="387" ht="15.75">
      <c r="ED387">
        <v>0.136</v>
      </c>
    </row>
    <row r="388" ht="15.75">
      <c r="ED388">
        <v>0.136</v>
      </c>
    </row>
    <row r="389" ht="15.75">
      <c r="ED389">
        <v>0.136</v>
      </c>
    </row>
    <row r="390" ht="15.75">
      <c r="ED390">
        <v>0.136</v>
      </c>
    </row>
    <row r="391" ht="15.75">
      <c r="ED391">
        <v>0.136</v>
      </c>
    </row>
    <row r="392" ht="15.75">
      <c r="ED392">
        <v>0.136</v>
      </c>
    </row>
    <row r="393" ht="15.75">
      <c r="ED393">
        <v>0.136</v>
      </c>
    </row>
    <row r="394" ht="15.75">
      <c r="ED394">
        <v>0.136</v>
      </c>
    </row>
    <row r="395" ht="15.75">
      <c r="ED395">
        <v>0.136</v>
      </c>
    </row>
    <row r="396" ht="15.75">
      <c r="ED396">
        <v>0.136</v>
      </c>
    </row>
    <row r="397" ht="15.75">
      <c r="ED397" s="2"/>
    </row>
  </sheetData>
  <sheetProtection/>
  <mergeCells count="151">
    <mergeCell ref="A4:DD4"/>
    <mergeCell ref="A5:DD5"/>
    <mergeCell ref="B6:BL6"/>
    <mergeCell ref="BU6:CK6"/>
    <mergeCell ref="CM6:CX6"/>
    <mergeCell ref="BP1:DD1"/>
    <mergeCell ref="A2:DD2"/>
    <mergeCell ref="A3:DD3"/>
    <mergeCell ref="A7:AR7"/>
    <mergeCell ref="AS7:BS7"/>
    <mergeCell ref="BT7:CK7"/>
    <mergeCell ref="CL7:DD7"/>
    <mergeCell ref="A8:DD8"/>
    <mergeCell ref="B9:AR10"/>
    <mergeCell ref="AT9:AY9"/>
    <mergeCell ref="BT9:CK10"/>
    <mergeCell ref="CL9:DD10"/>
    <mergeCell ref="AS10:BS10"/>
    <mergeCell ref="B11:AR12"/>
    <mergeCell ref="AT11:AY11"/>
    <mergeCell ref="BT11:CK12"/>
    <mergeCell ref="CL11:DD12"/>
    <mergeCell ref="AS12:BS12"/>
    <mergeCell ref="B13:AR14"/>
    <mergeCell ref="AT13:AY13"/>
    <mergeCell ref="BT13:CK14"/>
    <mergeCell ref="CL13:DD14"/>
    <mergeCell ref="AS14:BS14"/>
    <mergeCell ref="B15:AR16"/>
    <mergeCell ref="AT15:AY15"/>
    <mergeCell ref="BT15:CK16"/>
    <mergeCell ref="CL15:DD16"/>
    <mergeCell ref="AS16:BS16"/>
    <mergeCell ref="B17:AR18"/>
    <mergeCell ref="AT17:AY17"/>
    <mergeCell ref="BA17:BS17"/>
    <mergeCell ref="BT17:CK18"/>
    <mergeCell ref="CL17:DD18"/>
    <mergeCell ref="AS18:BS18"/>
    <mergeCell ref="A19:DD19"/>
    <mergeCell ref="B20:AR21"/>
    <mergeCell ref="AT20:AY20"/>
    <mergeCell ref="BT20:CK21"/>
    <mergeCell ref="CL20:DD21"/>
    <mergeCell ref="AS21:BS21"/>
    <mergeCell ref="B22:AR23"/>
    <mergeCell ref="AT22:AY22"/>
    <mergeCell ref="BT22:CK23"/>
    <mergeCell ref="CL22:DD23"/>
    <mergeCell ref="AS23:BS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8"/>
    <mergeCell ref="AT28:AY28"/>
    <mergeCell ref="BT28:CK28"/>
    <mergeCell ref="CL28:DD28"/>
    <mergeCell ref="AT34:BS34"/>
    <mergeCell ref="BT34:CK35"/>
    <mergeCell ref="CL34:DD35"/>
    <mergeCell ref="BE35:BR35"/>
    <mergeCell ref="B29:AR30"/>
    <mergeCell ref="AT29:AY29"/>
    <mergeCell ref="BT29:CK30"/>
    <mergeCell ref="CL29:DD30"/>
    <mergeCell ref="AS30:BS30"/>
    <mergeCell ref="A31:DD31"/>
    <mergeCell ref="AT38:AY38"/>
    <mergeCell ref="BA38:BS38"/>
    <mergeCell ref="BT38:CK38"/>
    <mergeCell ref="CL38:DD38"/>
    <mergeCell ref="B32:AR33"/>
    <mergeCell ref="BD32:BS32"/>
    <mergeCell ref="BT32:CK33"/>
    <mergeCell ref="CL32:DD33"/>
    <mergeCell ref="AS33:BS33"/>
    <mergeCell ref="B34:AQ35"/>
    <mergeCell ref="BT48:CK48"/>
    <mergeCell ref="AT40:AY40"/>
    <mergeCell ref="BT40:CK40"/>
    <mergeCell ref="CL40:DD40"/>
    <mergeCell ref="B36:AR37"/>
    <mergeCell ref="AT36:AY36"/>
    <mergeCell ref="BA36:BS36"/>
    <mergeCell ref="BT36:CK37"/>
    <mergeCell ref="CL36:DD37"/>
    <mergeCell ref="B38:AR38"/>
    <mergeCell ref="BT49:CK49"/>
    <mergeCell ref="CL49:DD49"/>
    <mergeCell ref="B50:AR51"/>
    <mergeCell ref="AT50:BS50"/>
    <mergeCell ref="BT50:CK51"/>
    <mergeCell ref="B47:AR47"/>
    <mergeCell ref="AT47:BS47"/>
    <mergeCell ref="BT47:CK47"/>
    <mergeCell ref="CL47:DD47"/>
    <mergeCell ref="B48:AR48"/>
    <mergeCell ref="B52:AR52"/>
    <mergeCell ref="AS52:BS52"/>
    <mergeCell ref="BT52:CK52"/>
    <mergeCell ref="CL52:DD52"/>
    <mergeCell ref="DI6:DT6"/>
    <mergeCell ref="DH7:DZ7"/>
    <mergeCell ref="DH9:DZ10"/>
    <mergeCell ref="DH11:DZ12"/>
    <mergeCell ref="B49:AR49"/>
    <mergeCell ref="AT49:AY49"/>
    <mergeCell ref="DH36:DZ37"/>
    <mergeCell ref="DH13:DZ14"/>
    <mergeCell ref="DH15:DZ16"/>
    <mergeCell ref="DH17:DZ18"/>
    <mergeCell ref="DH20:DZ21"/>
    <mergeCell ref="DH22:DZ23"/>
    <mergeCell ref="DH24:DZ25"/>
    <mergeCell ref="B39:AR39"/>
    <mergeCell ref="AT39:AY39"/>
    <mergeCell ref="BT39:CK39"/>
    <mergeCell ref="CL39:DD39"/>
    <mergeCell ref="B40:AR40"/>
    <mergeCell ref="DH26:DZ27"/>
    <mergeCell ref="DH28:DZ28"/>
    <mergeCell ref="DH29:DZ30"/>
    <mergeCell ref="DH32:DZ33"/>
    <mergeCell ref="DH34:DZ35"/>
    <mergeCell ref="DH48:DZ48"/>
    <mergeCell ref="CL48:DD48"/>
    <mergeCell ref="A41:DD41"/>
    <mergeCell ref="B42:AR46"/>
    <mergeCell ref="AT42:BS42"/>
    <mergeCell ref="BT42:CK46"/>
    <mergeCell ref="CL42:DD46"/>
    <mergeCell ref="AT43:AY43"/>
    <mergeCell ref="AT44:BS44"/>
    <mergeCell ref="AT48:AY48"/>
    <mergeCell ref="DH49:DZ49"/>
    <mergeCell ref="DH50:DZ51"/>
    <mergeCell ref="DH52:DZ52"/>
    <mergeCell ref="CL50:DD50"/>
    <mergeCell ref="CL51:DD51"/>
    <mergeCell ref="DH38:DZ38"/>
    <mergeCell ref="DH39:DZ39"/>
    <mergeCell ref="DH40:DZ40"/>
    <mergeCell ref="DH42:DZ46"/>
    <mergeCell ref="DH47:DZ47"/>
  </mergeCells>
  <printOptions/>
  <pageMargins left="0.3937007874015748" right="0.35433070866141736" top="0.4724409448818898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C398"/>
  <sheetViews>
    <sheetView tabSelected="1" view="pageBreakPreview" zoomScaleSheetLayoutView="100" zoomScalePageLayoutView="0" workbookViewId="0" topLeftCell="A1">
      <selection activeCell="CM5" sqref="CM5:CY5"/>
    </sheetView>
  </sheetViews>
  <sheetFormatPr defaultColWidth="0.875" defaultRowHeight="12.75" outlineLevelRow="1"/>
  <cols>
    <col min="1" max="40" width="0.875" style="1" customWidth="1"/>
    <col min="41" max="41" width="1.00390625" style="1" customWidth="1"/>
    <col min="42" max="70" width="0.875" style="1" customWidth="1"/>
    <col min="71" max="71" width="0.6171875" style="1" customWidth="1"/>
    <col min="72" max="88" width="0.875" style="1" customWidth="1"/>
    <col min="89" max="89" width="2.375" style="1" customWidth="1"/>
    <col min="90" max="90" width="1.00390625" style="1" customWidth="1"/>
    <col min="91" max="104" width="0.875" style="1" customWidth="1"/>
    <col min="105" max="105" width="1.25" style="1" customWidth="1"/>
    <col min="106" max="106" width="2.375" style="1" customWidth="1"/>
    <col min="107" max="107" width="1.625" style="1" customWidth="1"/>
    <col min="108" max="110" width="0.875" style="1" hidden="1" customWidth="1"/>
    <col min="111" max="111" width="1.00390625" style="1" hidden="1" customWidth="1"/>
    <col min="112" max="125" width="0.875" style="1" hidden="1" customWidth="1"/>
    <col min="126" max="126" width="1.25" style="1" hidden="1" customWidth="1"/>
    <col min="127" max="127" width="2.375" style="1" hidden="1" customWidth="1"/>
    <col min="128" max="128" width="1.625" style="1" hidden="1" customWidth="1"/>
    <col min="129" max="131" width="0" style="1" hidden="1" customWidth="1"/>
    <col min="132" max="132" width="6.25390625" style="0" hidden="1" customWidth="1"/>
    <col min="133" max="133" width="8.00390625" style="0" hidden="1" customWidth="1"/>
    <col min="134" max="16384" width="0.875" style="1" customWidth="1"/>
  </cols>
  <sheetData>
    <row r="1" spans="1:133" s="54" customFormat="1" ht="16.5">
      <c r="A1" s="179" t="s">
        <v>116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EB1"/>
      <c r="EC1"/>
    </row>
    <row r="2" spans="1:133" s="54" customFormat="1" ht="19.5" customHeight="1">
      <c r="A2" s="179" t="s">
        <v>115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EB2"/>
      <c r="EC2"/>
    </row>
    <row r="3" spans="1:133" s="54" customFormat="1" ht="15.75" customHeight="1">
      <c r="A3" s="179" t="s">
        <v>114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EB3"/>
      <c r="EC3"/>
    </row>
    <row r="4" spans="1:133" s="54" customFormat="1" ht="15.75" customHeight="1">
      <c r="A4" s="179" t="s">
        <v>113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EB4"/>
      <c r="EC4"/>
    </row>
    <row r="5" spans="1:133" s="54" customFormat="1" ht="13.5" customHeight="1">
      <c r="A5" s="55"/>
      <c r="B5" s="180" t="str">
        <f>'(17-33) Детская 8А  '!B6:BL6</f>
        <v>адрес: ул. Детская, 8-А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55"/>
      <c r="BN5" s="55"/>
      <c r="BO5" s="55"/>
      <c r="BP5" s="55"/>
      <c r="BQ5" s="55"/>
      <c r="BR5" s="55"/>
      <c r="BS5" s="55"/>
      <c r="BT5" s="181" t="s">
        <v>154</v>
      </c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55"/>
      <c r="CL5" s="56" t="e">
        <f>'[1]16-08'!$CM$19:$CX$19</f>
        <v>#VALUE!</v>
      </c>
      <c r="CM5" s="278">
        <f>'(17-33) Детская 8А  '!CM6:CX6</f>
        <v>1330.83</v>
      </c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56"/>
      <c r="DA5" s="56"/>
      <c r="DB5" s="56"/>
      <c r="DC5" s="55"/>
      <c r="DG5" s="56" t="e">
        <f>'[1]16-08'!$CM$19:$CX$19</f>
        <v>#VALUE!</v>
      </c>
      <c r="DH5" s="232" t="e">
        <f>'[2]16-08 Буюк89 -А'!$CM$19:$CX$19</f>
        <v>#VALUE!</v>
      </c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56"/>
      <c r="DV5" s="56"/>
      <c r="DW5" s="56"/>
      <c r="DX5" s="55"/>
      <c r="EB5"/>
      <c r="EC5"/>
    </row>
    <row r="6" spans="1:107" ht="15.75" customHeight="1">
      <c r="A6" s="279" t="s">
        <v>112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</row>
    <row r="7" spans="72:127" ht="15.75" customHeight="1"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</row>
    <row r="8" spans="1:128" ht="79.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 t="s">
        <v>111</v>
      </c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 t="s">
        <v>110</v>
      </c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59"/>
      <c r="CL8" s="233" t="s">
        <v>109</v>
      </c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1"/>
      <c r="DG8" s="233" t="s">
        <v>109</v>
      </c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1"/>
    </row>
    <row r="9" spans="1:107" ht="17.25" customHeight="1">
      <c r="A9" s="248" t="s">
        <v>108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1"/>
    </row>
    <row r="10" spans="1:128" ht="15.75" customHeight="1" outlineLevel="1">
      <c r="A10" s="34"/>
      <c r="B10" s="111" t="s">
        <v>107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2"/>
      <c r="AS10" s="34"/>
      <c r="AT10" s="82"/>
      <c r="AU10" s="82"/>
      <c r="AV10" s="82"/>
      <c r="AW10" s="82"/>
      <c r="AX10" s="82"/>
      <c r="AY10" s="82"/>
      <c r="AZ10" s="22"/>
      <c r="BA10" s="33" t="s">
        <v>85</v>
      </c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7"/>
      <c r="BT10" s="254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07">
        <v>0</v>
      </c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9"/>
      <c r="DG10" s="207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9"/>
    </row>
    <row r="11" spans="1:128" ht="33" customHeight="1" outlineLevel="1">
      <c r="A11" s="3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4"/>
      <c r="AS11" s="170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2"/>
      <c r="BT11" s="244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21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6"/>
      <c r="DG11" s="221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6"/>
    </row>
    <row r="12" spans="1:128" ht="15.75" customHeight="1" outlineLevel="1">
      <c r="A12" s="16"/>
      <c r="B12" s="109" t="s">
        <v>106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10"/>
      <c r="AS12" s="16"/>
      <c r="AT12" s="96"/>
      <c r="AU12" s="96"/>
      <c r="AV12" s="96"/>
      <c r="AW12" s="96"/>
      <c r="AX12" s="96"/>
      <c r="AY12" s="96"/>
      <c r="AZ12" s="20"/>
      <c r="BA12" s="36" t="s">
        <v>85</v>
      </c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45"/>
      <c r="BT12" s="241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10">
        <v>0</v>
      </c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6"/>
      <c r="DG12" s="210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6"/>
    </row>
    <row r="13" spans="1:128" ht="17.25" customHeight="1" outlineLevel="1">
      <c r="A13" s="32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4"/>
      <c r="AS13" s="170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2"/>
      <c r="BT13" s="244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10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6"/>
      <c r="DG13" s="210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6"/>
    </row>
    <row r="14" spans="1:128" ht="15.75" customHeight="1" outlineLevel="1">
      <c r="A14" s="16"/>
      <c r="B14" s="109" t="s">
        <v>105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10"/>
      <c r="AS14" s="16"/>
      <c r="AT14" s="96">
        <v>2</v>
      </c>
      <c r="AU14" s="96"/>
      <c r="AV14" s="96"/>
      <c r="AW14" s="96"/>
      <c r="AX14" s="96"/>
      <c r="AY14" s="96"/>
      <c r="AZ14" s="20"/>
      <c r="BA14" s="177" t="s">
        <v>88</v>
      </c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8"/>
      <c r="BT14" s="241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29">
        <v>0</v>
      </c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1"/>
      <c r="DG14" s="229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1"/>
    </row>
    <row r="15" spans="1:128" ht="27.75" customHeight="1" outlineLevel="1">
      <c r="A15" s="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2"/>
      <c r="AS15" s="256" t="s">
        <v>103</v>
      </c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8"/>
      <c r="BT15" s="254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34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6"/>
      <c r="DG15" s="234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6"/>
    </row>
    <row r="16" spans="1:128" ht="15.75" customHeight="1" outlineLevel="1">
      <c r="A16" s="16"/>
      <c r="B16" s="109" t="s">
        <v>104</v>
      </c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6"/>
      <c r="AS16" s="36"/>
      <c r="AT16" s="263">
        <v>2</v>
      </c>
      <c r="AU16" s="263"/>
      <c r="AV16" s="263"/>
      <c r="AW16" s="263"/>
      <c r="AX16" s="263"/>
      <c r="AY16" s="263"/>
      <c r="AZ16" s="20"/>
      <c r="BA16" s="177" t="s">
        <v>88</v>
      </c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8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29">
        <v>0</v>
      </c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1"/>
      <c r="DG16" s="229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1"/>
    </row>
    <row r="17" spans="1:128" ht="47.25" customHeight="1" outlineLevel="1">
      <c r="A17" s="11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2"/>
      <c r="AS17" s="257" t="s">
        <v>103</v>
      </c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8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34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6"/>
      <c r="DG17" s="234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6"/>
    </row>
    <row r="18" spans="1:128" ht="15.75" customHeight="1" outlineLevel="1">
      <c r="A18" s="34"/>
      <c r="B18" s="111" t="s">
        <v>102</v>
      </c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2"/>
      <c r="AS18" s="33"/>
      <c r="AT18" s="274"/>
      <c r="AU18" s="274"/>
      <c r="AV18" s="274"/>
      <c r="AW18" s="274"/>
      <c r="AX18" s="274"/>
      <c r="AY18" s="274"/>
      <c r="AZ18" s="22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2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10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6"/>
      <c r="DG18" s="210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6"/>
    </row>
    <row r="19" spans="1:133" ht="48.75" customHeight="1" outlineLevel="1">
      <c r="A19" s="32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4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8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21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6"/>
      <c r="DG19" s="221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6"/>
      <c r="EB19">
        <v>0.136</v>
      </c>
      <c r="EC19">
        <f>DF19*EB19</f>
        <v>0</v>
      </c>
    </row>
    <row r="20" spans="1:133" ht="15.75" customHeight="1">
      <c r="A20" s="34"/>
      <c r="B20" s="111" t="s">
        <v>101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2"/>
      <c r="AS20" s="34"/>
      <c r="AT20" s="247">
        <v>1</v>
      </c>
      <c r="AU20" s="247"/>
      <c r="AV20" s="247"/>
      <c r="AW20" s="247"/>
      <c r="AX20" s="247"/>
      <c r="AY20" s="247"/>
      <c r="AZ20" s="22"/>
      <c r="BA20" s="261" t="s">
        <v>88</v>
      </c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2"/>
      <c r="BT20" s="254">
        <f>$CM$5*CL20*12</f>
        <v>0</v>
      </c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60"/>
      <c r="CL20" s="237">
        <v>0</v>
      </c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9"/>
      <c r="DG20" s="237">
        <v>0.04</v>
      </c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9"/>
      <c r="EB20">
        <v>0.136</v>
      </c>
      <c r="EC20">
        <f aca="true" t="shared" si="0" ref="EC20:EC53">DG20*EB20</f>
        <v>0.00544</v>
      </c>
    </row>
    <row r="21" spans="1:133" ht="35.25" customHeight="1">
      <c r="A21" s="3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4"/>
      <c r="AS21" s="87" t="s">
        <v>74</v>
      </c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9"/>
      <c r="BT21" s="254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60"/>
      <c r="CL21" s="237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9"/>
      <c r="DG21" s="237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9"/>
      <c r="EB21">
        <v>0.136</v>
      </c>
      <c r="EC21">
        <f t="shared" si="0"/>
        <v>0</v>
      </c>
    </row>
    <row r="22" spans="1:133" ht="34.5" customHeight="1" outlineLevel="1">
      <c r="A22" s="16"/>
      <c r="B22" s="109" t="s">
        <v>100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259" t="s">
        <v>96</v>
      </c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41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0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9"/>
      <c r="DG22" s="240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9"/>
      <c r="EB22">
        <v>0.136</v>
      </c>
      <c r="EC22">
        <f t="shared" si="0"/>
        <v>0</v>
      </c>
    </row>
    <row r="23" spans="1:133" ht="16.5" customHeight="1" outlineLevel="1">
      <c r="A23" s="34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52"/>
      <c r="AT23" s="35"/>
      <c r="AU23" s="88">
        <v>2</v>
      </c>
      <c r="AV23" s="88"/>
      <c r="AW23" s="88"/>
      <c r="AX23" s="88"/>
      <c r="AY23" s="88"/>
      <c r="AZ23" s="33"/>
      <c r="BA23" s="33" t="s">
        <v>99</v>
      </c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254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10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6"/>
      <c r="DG23" s="210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  <c r="DW23" s="205"/>
      <c r="DX23" s="206"/>
      <c r="EB23">
        <v>0.136</v>
      </c>
      <c r="EC23">
        <f t="shared" si="0"/>
        <v>0</v>
      </c>
    </row>
    <row r="24" spans="1:133" ht="48" customHeight="1" outlineLevel="1">
      <c r="A24" s="19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164" t="s">
        <v>96</v>
      </c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5"/>
      <c r="BS24" s="43"/>
      <c r="BT24" s="241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07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51"/>
      <c r="DG24" s="207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51"/>
      <c r="EB24">
        <v>0.136</v>
      </c>
      <c r="EC24">
        <f t="shared" si="0"/>
        <v>0</v>
      </c>
    </row>
    <row r="25" spans="1:133" ht="19.5" customHeight="1" outlineLevel="1">
      <c r="A25" s="3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50"/>
      <c r="AT25" s="49"/>
      <c r="AU25" s="82"/>
      <c r="AV25" s="82"/>
      <c r="AW25" s="82"/>
      <c r="AX25" s="82"/>
      <c r="AY25" s="82"/>
      <c r="AZ25" s="48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244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21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3"/>
      <c r="DG25" s="221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3"/>
      <c r="EB25">
        <v>0.136</v>
      </c>
      <c r="EC25">
        <f t="shared" si="0"/>
        <v>0</v>
      </c>
    </row>
    <row r="26" spans="1:133" ht="15.75" outlineLevel="1">
      <c r="A26" s="19"/>
      <c r="B26" s="164" t="s">
        <v>98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5"/>
      <c r="AS26" s="17"/>
      <c r="AT26" s="113" t="s">
        <v>96</v>
      </c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4"/>
      <c r="BT26" s="244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46"/>
      <c r="CL26" s="221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6"/>
      <c r="DG26" s="221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6"/>
      <c r="EB26">
        <v>0.136</v>
      </c>
      <c r="EC26">
        <f t="shared" si="0"/>
        <v>0</v>
      </c>
    </row>
    <row r="27" spans="1:133" ht="48" customHeight="1" outlineLevel="1">
      <c r="A27" s="32"/>
      <c r="B27" s="113" t="s">
        <v>97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4"/>
      <c r="AS27" s="17"/>
      <c r="AT27" s="164" t="s">
        <v>96</v>
      </c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5"/>
      <c r="BT27" s="221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6"/>
      <c r="CL27" s="221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6"/>
      <c r="DG27" s="221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6"/>
      <c r="EB27">
        <v>0.136</v>
      </c>
      <c r="EC27">
        <f t="shared" si="0"/>
        <v>0</v>
      </c>
    </row>
    <row r="28" spans="1:128" ht="48" customHeight="1" outlineLevel="1">
      <c r="A28" s="32"/>
      <c r="B28" s="164" t="s">
        <v>150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5"/>
      <c r="AS28" s="21"/>
      <c r="AT28" s="96">
        <v>5</v>
      </c>
      <c r="AU28" s="96"/>
      <c r="AV28" s="96"/>
      <c r="AW28" s="96"/>
      <c r="AX28" s="96"/>
      <c r="AY28" s="96"/>
      <c r="AZ28" s="23"/>
      <c r="BA28" s="18" t="s">
        <v>85</v>
      </c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80"/>
      <c r="BT28" s="105">
        <f>CL28*CM5*12</f>
        <v>42959.1924</v>
      </c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6"/>
      <c r="CL28" s="211">
        <v>2.69</v>
      </c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7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</row>
    <row r="29" spans="1:128" ht="48" customHeight="1" outlineLevel="1">
      <c r="A29" s="32"/>
      <c r="B29" s="164" t="s">
        <v>151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5"/>
      <c r="AS29" s="34"/>
      <c r="AT29" s="82">
        <v>3</v>
      </c>
      <c r="AU29" s="82"/>
      <c r="AV29" s="82"/>
      <c r="AW29" s="82"/>
      <c r="AX29" s="82"/>
      <c r="AY29" s="82"/>
      <c r="AZ29" s="22"/>
      <c r="BA29" s="33" t="s">
        <v>85</v>
      </c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7"/>
      <c r="BT29" s="105">
        <f>CM5*CL29*12</f>
        <v>4790.987999999999</v>
      </c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6"/>
      <c r="CL29" s="105">
        <v>0.3</v>
      </c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6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</row>
    <row r="30" spans="1:133" ht="32.25" customHeight="1">
      <c r="A30" s="108" t="s">
        <v>95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EB30">
        <v>0.136</v>
      </c>
      <c r="EC30">
        <f t="shared" si="0"/>
        <v>0</v>
      </c>
    </row>
    <row r="31" spans="1:133" ht="15.75" customHeight="1">
      <c r="A31" s="16"/>
      <c r="B31" s="109" t="s">
        <v>94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10"/>
      <c r="AS31" s="16"/>
      <c r="AT31" s="96"/>
      <c r="AU31" s="96"/>
      <c r="AV31" s="96"/>
      <c r="AW31" s="96"/>
      <c r="AX31" s="96"/>
      <c r="AY31" s="96"/>
      <c r="AZ31" s="20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45"/>
      <c r="BT31" s="207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9"/>
      <c r="CL31" s="207">
        <v>0</v>
      </c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9"/>
      <c r="DG31" s="207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9"/>
      <c r="EB31">
        <v>0.136</v>
      </c>
      <c r="EC31">
        <f t="shared" si="0"/>
        <v>0</v>
      </c>
    </row>
    <row r="32" spans="1:133" ht="17.25" customHeight="1">
      <c r="A32" s="3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4"/>
      <c r="AS32" s="170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2"/>
      <c r="BT32" s="221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6"/>
      <c r="CL32" s="221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6"/>
      <c r="DG32" s="221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6"/>
      <c r="EB32">
        <v>0.136</v>
      </c>
      <c r="EC32">
        <f t="shared" si="0"/>
        <v>0</v>
      </c>
    </row>
    <row r="33" spans="1:133" ht="17.25" customHeight="1">
      <c r="A33" s="32"/>
      <c r="B33" s="113" t="s">
        <v>93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4"/>
      <c r="AS33" s="17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3"/>
      <c r="BT33" s="221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6"/>
      <c r="CL33" s="221">
        <v>0</v>
      </c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6"/>
      <c r="DG33" s="221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6"/>
      <c r="EB33">
        <v>0.136</v>
      </c>
      <c r="EC33">
        <f t="shared" si="0"/>
        <v>0</v>
      </c>
    </row>
    <row r="34" spans="1:133" ht="15.75" customHeight="1">
      <c r="A34" s="16"/>
      <c r="B34" s="109" t="s">
        <v>92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10"/>
      <c r="AS34" s="16"/>
      <c r="AT34" s="96"/>
      <c r="AU34" s="96"/>
      <c r="AV34" s="96"/>
      <c r="AW34" s="96"/>
      <c r="AX34" s="96"/>
      <c r="AY34" s="96"/>
      <c r="AZ34" s="20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8"/>
      <c r="BT34" s="207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9"/>
      <c r="CL34" s="207">
        <v>0</v>
      </c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9"/>
      <c r="DG34" s="207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9"/>
      <c r="EB34">
        <v>0.136</v>
      </c>
      <c r="EC34">
        <f t="shared" si="0"/>
        <v>0</v>
      </c>
    </row>
    <row r="35" spans="1:133" ht="17.25" customHeight="1">
      <c r="A35" s="3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4"/>
      <c r="AS35" s="170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2"/>
      <c r="BT35" s="221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6"/>
      <c r="CL35" s="221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6"/>
      <c r="DG35" s="221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6"/>
      <c r="EB35">
        <v>0.136</v>
      </c>
      <c r="EC35">
        <f t="shared" si="0"/>
        <v>0</v>
      </c>
    </row>
    <row r="36" spans="1:133" ht="15.75" customHeight="1">
      <c r="A36" s="16"/>
      <c r="B36" s="109" t="s">
        <v>91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10"/>
      <c r="AS36" s="16"/>
      <c r="AT36" s="96"/>
      <c r="AU36" s="96"/>
      <c r="AV36" s="96"/>
      <c r="AW36" s="96"/>
      <c r="AX36" s="96"/>
      <c r="AY36" s="96"/>
      <c r="AZ36" s="20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8"/>
      <c r="BT36" s="207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9"/>
      <c r="CL36" s="207">
        <v>0</v>
      </c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9"/>
      <c r="DG36" s="207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9"/>
      <c r="EB36">
        <v>0.136</v>
      </c>
      <c r="EC36">
        <f t="shared" si="0"/>
        <v>0</v>
      </c>
    </row>
    <row r="37" spans="1:133" ht="33.75" customHeight="1">
      <c r="A37" s="3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4"/>
      <c r="AS37" s="170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2"/>
      <c r="BT37" s="221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6"/>
      <c r="CL37" s="221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6"/>
      <c r="DG37" s="221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6"/>
      <c r="EB37">
        <v>0.136</v>
      </c>
      <c r="EC37">
        <f t="shared" si="0"/>
        <v>0</v>
      </c>
    </row>
    <row r="38" spans="1:133" ht="15.75" customHeight="1">
      <c r="A38" s="16"/>
      <c r="B38" s="109" t="s">
        <v>90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10"/>
      <c r="AS38" s="16"/>
      <c r="AT38" s="44"/>
      <c r="AU38" s="44"/>
      <c r="AV38" s="44"/>
      <c r="AW38" s="44"/>
      <c r="AX38" s="44"/>
      <c r="AY38" s="44"/>
      <c r="AZ38" s="20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2"/>
      <c r="BT38" s="241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  <c r="CK38" s="243"/>
      <c r="CL38" s="207">
        <v>0</v>
      </c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9"/>
      <c r="DG38" s="207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  <c r="DX38" s="209"/>
      <c r="EB38">
        <v>0.136</v>
      </c>
      <c r="EC38">
        <f t="shared" si="0"/>
        <v>0</v>
      </c>
    </row>
    <row r="39" spans="1:133" ht="3.75" customHeight="1">
      <c r="A39" s="3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4"/>
      <c r="AS39" s="170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2"/>
      <c r="BT39" s="244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6"/>
      <c r="CL39" s="221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6"/>
      <c r="DG39" s="221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6"/>
      <c r="EB39">
        <v>0.136</v>
      </c>
      <c r="EC39">
        <f t="shared" si="0"/>
        <v>0</v>
      </c>
    </row>
    <row r="40" spans="1:133" ht="15.75" customHeight="1">
      <c r="A40" s="16"/>
      <c r="B40" s="109" t="s">
        <v>89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10"/>
      <c r="AS40" s="16"/>
      <c r="AT40" s="173">
        <v>2</v>
      </c>
      <c r="AU40" s="173"/>
      <c r="AV40" s="173"/>
      <c r="AW40" s="173"/>
      <c r="AX40" s="173"/>
      <c r="AY40" s="173"/>
      <c r="AZ40" s="20"/>
      <c r="BA40" s="177" t="s">
        <v>88</v>
      </c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8"/>
      <c r="BT40" s="254">
        <f>$CM$5*CL40*12</f>
        <v>0</v>
      </c>
      <c r="BU40" s="255"/>
      <c r="BV40" s="255"/>
      <c r="BW40" s="255"/>
      <c r="BX40" s="255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260"/>
      <c r="CL40" s="229">
        <v>0</v>
      </c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1"/>
      <c r="DG40" s="229">
        <v>0.05</v>
      </c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1"/>
      <c r="EB40">
        <v>0.136</v>
      </c>
      <c r="EC40">
        <f t="shared" si="0"/>
        <v>0.0068000000000000005</v>
      </c>
    </row>
    <row r="41" spans="1:133" ht="3.75" customHeight="1">
      <c r="A41" s="3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4"/>
      <c r="AS41" s="170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2"/>
      <c r="BT41" s="254"/>
      <c r="BU41" s="255"/>
      <c r="BV41" s="255"/>
      <c r="BW41" s="255"/>
      <c r="BX41" s="255"/>
      <c r="BY41" s="255"/>
      <c r="BZ41" s="255"/>
      <c r="CA41" s="255"/>
      <c r="CB41" s="255"/>
      <c r="CC41" s="255"/>
      <c r="CD41" s="255"/>
      <c r="CE41" s="255"/>
      <c r="CF41" s="255"/>
      <c r="CG41" s="255"/>
      <c r="CH41" s="255"/>
      <c r="CI41" s="255"/>
      <c r="CJ41" s="255"/>
      <c r="CK41" s="260"/>
      <c r="CL41" s="22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8"/>
      <c r="DG41" s="22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8"/>
      <c r="EB41">
        <v>0.136</v>
      </c>
      <c r="EC41">
        <f t="shared" si="0"/>
        <v>0</v>
      </c>
    </row>
    <row r="42" spans="1:133" ht="15.75" customHeight="1">
      <c r="A42" s="16"/>
      <c r="B42" s="109" t="s">
        <v>87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10"/>
      <c r="AS42" s="16"/>
      <c r="AT42" s="96"/>
      <c r="AU42" s="96"/>
      <c r="AV42" s="96"/>
      <c r="AW42" s="96"/>
      <c r="AX42" s="96"/>
      <c r="AY42" s="96"/>
      <c r="AZ42" s="20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8"/>
      <c r="BT42" s="241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2"/>
      <c r="CF42" s="242"/>
      <c r="CG42" s="242"/>
      <c r="CH42" s="242"/>
      <c r="CI42" s="242"/>
      <c r="CJ42" s="242"/>
      <c r="CK42" s="243"/>
      <c r="CL42" s="207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9"/>
      <c r="DG42" s="207"/>
      <c r="DH42" s="208"/>
      <c r="DI42" s="208"/>
      <c r="DJ42" s="208"/>
      <c r="DK42" s="208"/>
      <c r="DL42" s="208"/>
      <c r="DM42" s="208"/>
      <c r="DN42" s="208"/>
      <c r="DO42" s="208"/>
      <c r="DP42" s="208"/>
      <c r="DQ42" s="208"/>
      <c r="DR42" s="208"/>
      <c r="DS42" s="208"/>
      <c r="DT42" s="208"/>
      <c r="DU42" s="208"/>
      <c r="DV42" s="208"/>
      <c r="DW42" s="208"/>
      <c r="DX42" s="209"/>
      <c r="EB42">
        <v>0.136</v>
      </c>
      <c r="EC42">
        <f t="shared" si="0"/>
        <v>0</v>
      </c>
    </row>
    <row r="43" spans="1:133" ht="3.75" customHeight="1">
      <c r="A43" s="3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4"/>
      <c r="AS43" s="170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2"/>
      <c r="BT43" s="244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6"/>
      <c r="CL43" s="221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6"/>
      <c r="DG43" s="221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85"/>
      <c r="DS43" s="185"/>
      <c r="DT43" s="185"/>
      <c r="DU43" s="185"/>
      <c r="DV43" s="185"/>
      <c r="DW43" s="185"/>
      <c r="DX43" s="186"/>
      <c r="EB43">
        <v>0.136</v>
      </c>
      <c r="EC43">
        <f t="shared" si="0"/>
        <v>0</v>
      </c>
    </row>
    <row r="44" spans="1:133" ht="48" customHeight="1">
      <c r="A44" s="32"/>
      <c r="B44" s="113" t="s">
        <v>86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4"/>
      <c r="AS44" s="17"/>
      <c r="AT44" s="173">
        <v>6</v>
      </c>
      <c r="AU44" s="173"/>
      <c r="AV44" s="173"/>
      <c r="AW44" s="173"/>
      <c r="AX44" s="173"/>
      <c r="AY44" s="173"/>
      <c r="AZ44" s="20"/>
      <c r="BA44" s="177" t="s">
        <v>85</v>
      </c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8"/>
      <c r="BT44" s="244">
        <f>$CM$5*CL44*12</f>
        <v>0</v>
      </c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6"/>
      <c r="CL44" s="227">
        <v>0</v>
      </c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8"/>
      <c r="DG44" s="227">
        <v>0.03</v>
      </c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8"/>
      <c r="EB44">
        <v>0.136</v>
      </c>
      <c r="EC44">
        <f t="shared" si="0"/>
        <v>0.00408</v>
      </c>
    </row>
    <row r="45" spans="1:133" ht="15.75" customHeight="1">
      <c r="A45" s="16"/>
      <c r="B45" s="109" t="s">
        <v>84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10"/>
      <c r="AS45" s="16"/>
      <c r="AT45" s="96"/>
      <c r="AU45" s="96"/>
      <c r="AV45" s="96"/>
      <c r="AW45" s="96"/>
      <c r="AX45" s="96"/>
      <c r="AY45" s="96"/>
      <c r="AZ45" s="20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8"/>
      <c r="BT45" s="241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42"/>
      <c r="CI45" s="242"/>
      <c r="CJ45" s="242"/>
      <c r="CK45" s="243"/>
      <c r="CL45" s="207">
        <v>0</v>
      </c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9"/>
      <c r="DG45" s="207"/>
      <c r="DH45" s="208"/>
      <c r="DI45" s="208"/>
      <c r="DJ45" s="208"/>
      <c r="DK45" s="208"/>
      <c r="DL45" s="208"/>
      <c r="DM45" s="208"/>
      <c r="DN45" s="208"/>
      <c r="DO45" s="208"/>
      <c r="DP45" s="208"/>
      <c r="DQ45" s="208"/>
      <c r="DR45" s="208"/>
      <c r="DS45" s="208"/>
      <c r="DT45" s="208"/>
      <c r="DU45" s="208"/>
      <c r="DV45" s="208"/>
      <c r="DW45" s="208"/>
      <c r="DX45" s="209"/>
      <c r="EB45">
        <v>0.136</v>
      </c>
      <c r="EC45">
        <f t="shared" si="0"/>
        <v>0</v>
      </c>
    </row>
    <row r="46" spans="1:133" ht="17.25" customHeight="1">
      <c r="A46" s="3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4"/>
      <c r="AS46" s="170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2"/>
      <c r="BT46" s="244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6"/>
      <c r="CL46" s="221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6"/>
      <c r="DG46" s="221"/>
      <c r="DH46" s="185"/>
      <c r="DI46" s="185"/>
      <c r="DJ46" s="185"/>
      <c r="DK46" s="185"/>
      <c r="DL46" s="185"/>
      <c r="DM46" s="185"/>
      <c r="DN46" s="185"/>
      <c r="DO46" s="185"/>
      <c r="DP46" s="185"/>
      <c r="DQ46" s="185"/>
      <c r="DR46" s="185"/>
      <c r="DS46" s="185"/>
      <c r="DT46" s="185"/>
      <c r="DU46" s="185"/>
      <c r="DV46" s="185"/>
      <c r="DW46" s="185"/>
      <c r="DX46" s="186"/>
      <c r="EB46">
        <v>0.136</v>
      </c>
      <c r="EC46">
        <f t="shared" si="0"/>
        <v>0</v>
      </c>
    </row>
    <row r="47" spans="1:133" ht="47.25" customHeight="1">
      <c r="A47" s="16"/>
      <c r="B47" s="164" t="s">
        <v>83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5"/>
      <c r="AS47" s="16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10"/>
      <c r="BT47" s="241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42"/>
      <c r="CI47" s="242"/>
      <c r="CJ47" s="242"/>
      <c r="CK47" s="243"/>
      <c r="CL47" s="207">
        <v>0</v>
      </c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9"/>
      <c r="DG47" s="207"/>
      <c r="DH47" s="208"/>
      <c r="DI47" s="208"/>
      <c r="DJ47" s="208"/>
      <c r="DK47" s="208"/>
      <c r="DL47" s="208"/>
      <c r="DM47" s="208"/>
      <c r="DN47" s="208"/>
      <c r="DO47" s="208"/>
      <c r="DP47" s="208"/>
      <c r="DQ47" s="208"/>
      <c r="DR47" s="208"/>
      <c r="DS47" s="208"/>
      <c r="DT47" s="208"/>
      <c r="DU47" s="208"/>
      <c r="DV47" s="208"/>
      <c r="DW47" s="208"/>
      <c r="DX47" s="209"/>
      <c r="EB47">
        <v>0.136</v>
      </c>
      <c r="EC47">
        <f t="shared" si="0"/>
        <v>0</v>
      </c>
    </row>
    <row r="48" spans="1:133" ht="45" customHeight="1">
      <c r="A48" s="34"/>
      <c r="B48" s="109" t="s">
        <v>82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10"/>
      <c r="AS48" s="16"/>
      <c r="AT48" s="109" t="s">
        <v>79</v>
      </c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10"/>
      <c r="BT48" s="151">
        <f>$CM$5*CL48*12</f>
        <v>0</v>
      </c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3"/>
      <c r="CL48" s="229">
        <v>0</v>
      </c>
      <c r="CM48" s="230"/>
      <c r="CN48" s="230"/>
      <c r="CO48" s="230"/>
      <c r="CP48" s="230"/>
      <c r="CQ48" s="230"/>
      <c r="CR48" s="230"/>
      <c r="CS48" s="230"/>
      <c r="CT48" s="230"/>
      <c r="CU48" s="230"/>
      <c r="CV48" s="230"/>
      <c r="CW48" s="230"/>
      <c r="CX48" s="230"/>
      <c r="CY48" s="230"/>
      <c r="CZ48" s="230"/>
      <c r="DA48" s="230"/>
      <c r="DB48" s="230"/>
      <c r="DC48" s="231"/>
      <c r="DG48" s="229">
        <v>0.46</v>
      </c>
      <c r="DH48" s="230"/>
      <c r="DI48" s="230"/>
      <c r="DJ48" s="230"/>
      <c r="DK48" s="230"/>
      <c r="DL48" s="230"/>
      <c r="DM48" s="230"/>
      <c r="DN48" s="230"/>
      <c r="DO48" s="230"/>
      <c r="DP48" s="230"/>
      <c r="DQ48" s="230"/>
      <c r="DR48" s="230"/>
      <c r="DS48" s="230"/>
      <c r="DT48" s="230"/>
      <c r="DU48" s="230"/>
      <c r="DV48" s="230"/>
      <c r="DW48" s="230"/>
      <c r="DX48" s="231"/>
      <c r="EB48">
        <v>0.136</v>
      </c>
      <c r="EC48">
        <f t="shared" si="0"/>
        <v>0.06256</v>
      </c>
    </row>
    <row r="49" spans="1:133" ht="32.25" customHeight="1">
      <c r="A49" s="19"/>
      <c r="B49" s="164" t="s">
        <v>81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5"/>
      <c r="AS49" s="21"/>
      <c r="AT49" s="164" t="s">
        <v>79</v>
      </c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5"/>
      <c r="BT49" s="244">
        <f>$CM$5*CL49*12</f>
        <v>1916.3951999999997</v>
      </c>
      <c r="BU49" s="245"/>
      <c r="BV49" s="245"/>
      <c r="BW49" s="245"/>
      <c r="BX49" s="245"/>
      <c r="BY49" s="245"/>
      <c r="BZ49" s="245"/>
      <c r="CA49" s="245"/>
      <c r="CB49" s="245"/>
      <c r="CC49" s="245"/>
      <c r="CD49" s="245"/>
      <c r="CE49" s="245"/>
      <c r="CF49" s="245"/>
      <c r="CG49" s="245"/>
      <c r="CH49" s="245"/>
      <c r="CI49" s="245"/>
      <c r="CJ49" s="245"/>
      <c r="CK49" s="246"/>
      <c r="CL49" s="105">
        <v>0.12</v>
      </c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6"/>
      <c r="DG49" s="105">
        <v>0.14</v>
      </c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6"/>
      <c r="EB49">
        <v>0.136</v>
      </c>
      <c r="EC49">
        <f t="shared" si="0"/>
        <v>0.019040000000000005</v>
      </c>
    </row>
    <row r="50" spans="1:133" ht="30" customHeight="1">
      <c r="A50" s="19"/>
      <c r="B50" s="164" t="s">
        <v>80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5"/>
      <c r="AS50" s="17"/>
      <c r="AT50" s="164" t="s">
        <v>79</v>
      </c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5"/>
      <c r="BT50" s="244">
        <f>$CM$5*CL50*12</f>
        <v>0</v>
      </c>
      <c r="BU50" s="245"/>
      <c r="BV50" s="245"/>
      <c r="BW50" s="245"/>
      <c r="BX50" s="245"/>
      <c r="BY50" s="245"/>
      <c r="BZ50" s="245"/>
      <c r="CA50" s="245"/>
      <c r="CB50" s="245"/>
      <c r="CC50" s="245"/>
      <c r="CD50" s="245"/>
      <c r="CE50" s="245"/>
      <c r="CF50" s="245"/>
      <c r="CG50" s="245"/>
      <c r="CH50" s="245"/>
      <c r="CI50" s="245"/>
      <c r="CJ50" s="245"/>
      <c r="CK50" s="246"/>
      <c r="CL50" s="227">
        <v>0</v>
      </c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8"/>
      <c r="DG50" s="227">
        <v>0.23</v>
      </c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8"/>
      <c r="EB50">
        <v>0.136</v>
      </c>
      <c r="EC50">
        <f t="shared" si="0"/>
        <v>0.03128</v>
      </c>
    </row>
    <row r="51" spans="1:133" ht="32.25" customHeight="1">
      <c r="A51" s="32"/>
      <c r="B51" s="113" t="s">
        <v>78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4"/>
      <c r="AS51" s="17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5"/>
      <c r="BT51" s="211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7"/>
      <c r="CL51" s="211">
        <v>0</v>
      </c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7"/>
      <c r="DG51" s="211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7"/>
      <c r="EB51">
        <v>0.136</v>
      </c>
      <c r="EC51">
        <f t="shared" si="0"/>
        <v>0</v>
      </c>
    </row>
    <row r="52" spans="1:133" ht="26.25" customHeight="1">
      <c r="A52" s="293" t="s">
        <v>77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294"/>
      <c r="CK52" s="294"/>
      <c r="CL52" s="294"/>
      <c r="CM52" s="294"/>
      <c r="CN52" s="294"/>
      <c r="CO52" s="294"/>
      <c r="CP52" s="294"/>
      <c r="CQ52" s="294"/>
      <c r="CR52" s="294"/>
      <c r="CS52" s="294"/>
      <c r="CT52" s="294"/>
      <c r="CU52" s="294"/>
      <c r="CV52" s="294"/>
      <c r="CW52" s="294"/>
      <c r="CX52" s="294"/>
      <c r="CY52" s="294"/>
      <c r="CZ52" s="294"/>
      <c r="DA52" s="294"/>
      <c r="DB52" s="294"/>
      <c r="DC52" s="295"/>
      <c r="EB52">
        <v>0.136</v>
      </c>
      <c r="EC52">
        <f t="shared" si="0"/>
        <v>0</v>
      </c>
    </row>
    <row r="53" spans="1:133" ht="15.75" customHeight="1">
      <c r="A53" s="16"/>
      <c r="B53" s="109" t="s">
        <v>76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10"/>
      <c r="AS53" s="119" t="s">
        <v>74</v>
      </c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6"/>
      <c r="BT53" s="241">
        <f>$CM$5*CL53*12</f>
        <v>26031.0348</v>
      </c>
      <c r="BU53" s="242"/>
      <c r="BV53" s="242"/>
      <c r="BW53" s="242"/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  <c r="CH53" s="242"/>
      <c r="CI53" s="242"/>
      <c r="CJ53" s="242"/>
      <c r="CK53" s="243"/>
      <c r="CL53" s="229">
        <v>1.63</v>
      </c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9"/>
      <c r="DG53" s="229">
        <v>2.09</v>
      </c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9"/>
      <c r="EB53">
        <v>0.136</v>
      </c>
      <c r="EC53">
        <f t="shared" si="0"/>
        <v>0.28424</v>
      </c>
    </row>
    <row r="54" spans="1:133" ht="3.75" customHeight="1">
      <c r="A54" s="32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4"/>
      <c r="AS54" s="170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2"/>
      <c r="BT54" s="244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  <c r="CH54" s="245"/>
      <c r="CI54" s="245"/>
      <c r="CJ54" s="245"/>
      <c r="CK54" s="246"/>
      <c r="CL54" s="221"/>
      <c r="CM54" s="185"/>
      <c r="CN54" s="185"/>
      <c r="CO54" s="185"/>
      <c r="CP54" s="185"/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186"/>
      <c r="DG54" s="221"/>
      <c r="DH54" s="185"/>
      <c r="DI54" s="185"/>
      <c r="DJ54" s="185"/>
      <c r="DK54" s="185"/>
      <c r="DL54" s="185"/>
      <c r="DM54" s="185"/>
      <c r="DN54" s="185"/>
      <c r="DO54" s="185"/>
      <c r="DP54" s="185"/>
      <c r="DQ54" s="185"/>
      <c r="DR54" s="185"/>
      <c r="DS54" s="185"/>
      <c r="DT54" s="185"/>
      <c r="DU54" s="185"/>
      <c r="DV54" s="185"/>
      <c r="DW54" s="185"/>
      <c r="DX54" s="186"/>
      <c r="EB54">
        <v>0.136</v>
      </c>
      <c r="EC54">
        <f aca="true" t="shared" si="1" ref="EC54:EC85">DG54*EB54</f>
        <v>0</v>
      </c>
    </row>
    <row r="55" spans="1:133" ht="17.25" customHeight="1">
      <c r="A55" s="11"/>
      <c r="B55" s="109" t="s">
        <v>75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10"/>
      <c r="AS55" s="119" t="s">
        <v>74</v>
      </c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6"/>
      <c r="BT55" s="151">
        <f>CM5*CL55*12</f>
        <v>3193.992</v>
      </c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3"/>
      <c r="CL55" s="105">
        <v>0.2</v>
      </c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7"/>
      <c r="DG55" s="105">
        <v>0.29</v>
      </c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7"/>
      <c r="EB55">
        <v>0.136</v>
      </c>
      <c r="EC55">
        <f t="shared" si="1"/>
        <v>0.03944</v>
      </c>
    </row>
    <row r="56" spans="1:133" ht="63.75" customHeight="1" outlineLevel="1">
      <c r="A56" s="19"/>
      <c r="B56" s="164" t="s">
        <v>73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5"/>
      <c r="AS56" s="21"/>
      <c r="AT56" s="164" t="s">
        <v>72</v>
      </c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5"/>
      <c r="BT56" s="211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7"/>
      <c r="CL56" s="211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7"/>
      <c r="DG56" s="211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7"/>
      <c r="EB56">
        <v>0.136</v>
      </c>
      <c r="EC56">
        <f t="shared" si="1"/>
        <v>0</v>
      </c>
    </row>
    <row r="57" spans="1:133" ht="65.25" customHeight="1" outlineLevel="1">
      <c r="A57" s="19"/>
      <c r="B57" s="164" t="s">
        <v>71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5"/>
      <c r="AS57" s="21"/>
      <c r="AT57" s="160" t="s">
        <v>70</v>
      </c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1"/>
      <c r="BT57" s="211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7"/>
      <c r="CL57" s="211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7"/>
      <c r="DG57" s="211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7"/>
      <c r="EB57">
        <v>0.136</v>
      </c>
      <c r="EC57">
        <f t="shared" si="1"/>
        <v>0</v>
      </c>
    </row>
    <row r="58" spans="1:133" ht="49.5" customHeight="1" outlineLevel="1">
      <c r="A58" s="41"/>
      <c r="B58" s="164" t="s">
        <v>69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5"/>
      <c r="AS58" s="16"/>
      <c r="AT58" s="115">
        <v>1</v>
      </c>
      <c r="AU58" s="115"/>
      <c r="AV58" s="115"/>
      <c r="AW58" s="115"/>
      <c r="AX58" s="115"/>
      <c r="AY58" s="115"/>
      <c r="AZ58" s="20"/>
      <c r="BA58" s="356" t="s">
        <v>68</v>
      </c>
      <c r="BB58" s="356"/>
      <c r="BC58" s="356"/>
      <c r="BD58" s="356"/>
      <c r="BE58" s="356"/>
      <c r="BF58" s="356"/>
      <c r="BG58" s="356"/>
      <c r="BH58" s="356"/>
      <c r="BI58" s="356"/>
      <c r="BJ58" s="356"/>
      <c r="BK58" s="356"/>
      <c r="BL58" s="356"/>
      <c r="BM58" s="356"/>
      <c r="BN58" s="356"/>
      <c r="BO58" s="356"/>
      <c r="BP58" s="356"/>
      <c r="BQ58" s="356"/>
      <c r="BR58" s="356"/>
      <c r="BS58" s="357"/>
      <c r="BT58" s="211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7"/>
      <c r="CL58" s="211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7"/>
      <c r="DG58" s="211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7"/>
      <c r="EB58">
        <v>0.136</v>
      </c>
      <c r="EC58">
        <f t="shared" si="1"/>
        <v>0</v>
      </c>
    </row>
    <row r="59" spans="1:133" ht="78.75" customHeight="1" outlineLevel="1">
      <c r="A59" s="41"/>
      <c r="B59" s="164" t="s">
        <v>67</v>
      </c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5"/>
      <c r="AS59" s="16"/>
      <c r="AT59" s="354" t="s">
        <v>66</v>
      </c>
      <c r="AU59" s="354"/>
      <c r="AV59" s="354"/>
      <c r="AW59" s="354"/>
      <c r="AX59" s="354"/>
      <c r="AY59" s="354"/>
      <c r="AZ59" s="354"/>
      <c r="BA59" s="354"/>
      <c r="BB59" s="354"/>
      <c r="BC59" s="354"/>
      <c r="BD59" s="354"/>
      <c r="BE59" s="354"/>
      <c r="BF59" s="354"/>
      <c r="BG59" s="354"/>
      <c r="BH59" s="354"/>
      <c r="BI59" s="354"/>
      <c r="BJ59" s="354"/>
      <c r="BK59" s="354"/>
      <c r="BL59" s="354"/>
      <c r="BM59" s="354"/>
      <c r="BN59" s="354"/>
      <c r="BO59" s="354"/>
      <c r="BP59" s="354"/>
      <c r="BQ59" s="354"/>
      <c r="BR59" s="354"/>
      <c r="BS59" s="355"/>
      <c r="BT59" s="211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7"/>
      <c r="CL59" s="211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7"/>
      <c r="DG59" s="211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7"/>
      <c r="EB59">
        <v>0.136</v>
      </c>
      <c r="EC59">
        <f t="shared" si="1"/>
        <v>0</v>
      </c>
    </row>
    <row r="60" spans="1:133" ht="33" customHeight="1" outlineLevel="1">
      <c r="A60" s="41"/>
      <c r="B60" s="164" t="s">
        <v>65</v>
      </c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5"/>
      <c r="AS60" s="16"/>
      <c r="AT60" s="354" t="s">
        <v>14</v>
      </c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4"/>
      <c r="BL60" s="354"/>
      <c r="BM60" s="354"/>
      <c r="BN60" s="354"/>
      <c r="BO60" s="354"/>
      <c r="BP60" s="354"/>
      <c r="BQ60" s="354"/>
      <c r="BR60" s="354"/>
      <c r="BS60" s="355"/>
      <c r="BT60" s="211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7"/>
      <c r="CL60" s="211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7"/>
      <c r="DG60" s="211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7"/>
      <c r="EB60">
        <v>0.136</v>
      </c>
      <c r="EC60">
        <f t="shared" si="1"/>
        <v>0</v>
      </c>
    </row>
    <row r="61" spans="1:133" ht="17.25" customHeight="1">
      <c r="A61" s="108" t="s">
        <v>64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EB61">
        <v>0.136</v>
      </c>
      <c r="EC61">
        <f t="shared" si="1"/>
        <v>0</v>
      </c>
    </row>
    <row r="62" spans="1:133" ht="15.75" customHeight="1">
      <c r="A62" s="16"/>
      <c r="B62" s="109" t="s">
        <v>63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10"/>
      <c r="AS62" s="16"/>
      <c r="AT62" s="96"/>
      <c r="AU62" s="96"/>
      <c r="AV62" s="96"/>
      <c r="AW62" s="96"/>
      <c r="AX62" s="96"/>
      <c r="AY62" s="96"/>
      <c r="AZ62" s="20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8"/>
      <c r="BT62" s="207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9"/>
      <c r="CL62" s="207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08"/>
      <c r="DC62" s="209"/>
      <c r="DG62" s="207"/>
      <c r="DH62" s="208"/>
      <c r="DI62" s="208"/>
      <c r="DJ62" s="208"/>
      <c r="DK62" s="208"/>
      <c r="DL62" s="208"/>
      <c r="DM62" s="208"/>
      <c r="DN62" s="208"/>
      <c r="DO62" s="208"/>
      <c r="DP62" s="208"/>
      <c r="DQ62" s="208"/>
      <c r="DR62" s="208"/>
      <c r="DS62" s="208"/>
      <c r="DT62" s="208"/>
      <c r="DU62" s="208"/>
      <c r="DV62" s="208"/>
      <c r="DW62" s="208"/>
      <c r="DX62" s="209"/>
      <c r="EB62">
        <v>0.136</v>
      </c>
      <c r="EC62">
        <f t="shared" si="1"/>
        <v>0</v>
      </c>
    </row>
    <row r="63" spans="1:133" ht="17.25" customHeight="1">
      <c r="A63" s="32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4"/>
      <c r="AS63" s="170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2"/>
      <c r="BT63" s="221"/>
      <c r="BU63" s="185"/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85"/>
      <c r="CH63" s="185"/>
      <c r="CI63" s="185"/>
      <c r="CJ63" s="185"/>
      <c r="CK63" s="186"/>
      <c r="CL63" s="221"/>
      <c r="CM63" s="185"/>
      <c r="CN63" s="185"/>
      <c r="CO63" s="185"/>
      <c r="CP63" s="185"/>
      <c r="CQ63" s="185"/>
      <c r="CR63" s="185"/>
      <c r="CS63" s="185"/>
      <c r="CT63" s="185"/>
      <c r="CU63" s="185"/>
      <c r="CV63" s="185"/>
      <c r="CW63" s="185"/>
      <c r="CX63" s="185"/>
      <c r="CY63" s="185"/>
      <c r="CZ63" s="185"/>
      <c r="DA63" s="185"/>
      <c r="DB63" s="185"/>
      <c r="DC63" s="186"/>
      <c r="DG63" s="221"/>
      <c r="DH63" s="185"/>
      <c r="DI63" s="185"/>
      <c r="DJ63" s="185"/>
      <c r="DK63" s="185"/>
      <c r="DL63" s="185"/>
      <c r="DM63" s="185"/>
      <c r="DN63" s="185"/>
      <c r="DO63" s="185"/>
      <c r="DP63" s="185"/>
      <c r="DQ63" s="185"/>
      <c r="DR63" s="185"/>
      <c r="DS63" s="185"/>
      <c r="DT63" s="185"/>
      <c r="DU63" s="185"/>
      <c r="DV63" s="185"/>
      <c r="DW63" s="185"/>
      <c r="DX63" s="186"/>
      <c r="EB63">
        <v>0.136</v>
      </c>
      <c r="EC63">
        <f t="shared" si="1"/>
        <v>0</v>
      </c>
    </row>
    <row r="64" spans="1:133" ht="31.5" customHeight="1">
      <c r="A64" s="108" t="s">
        <v>62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EB64">
        <v>0.136</v>
      </c>
      <c r="EC64">
        <f t="shared" si="1"/>
        <v>0</v>
      </c>
    </row>
    <row r="65" spans="1:133" ht="32.25" customHeight="1">
      <c r="A65" s="16"/>
      <c r="B65" s="109" t="s">
        <v>61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10"/>
      <c r="AS65" s="16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10"/>
      <c r="BT65" s="207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9"/>
      <c r="CL65" s="207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08"/>
      <c r="DB65" s="208"/>
      <c r="DC65" s="209"/>
      <c r="DG65" s="207"/>
      <c r="DH65" s="208"/>
      <c r="DI65" s="208"/>
      <c r="DJ65" s="208"/>
      <c r="DK65" s="208"/>
      <c r="DL65" s="208"/>
      <c r="DM65" s="208"/>
      <c r="DN65" s="208"/>
      <c r="DO65" s="208"/>
      <c r="DP65" s="208"/>
      <c r="DQ65" s="208"/>
      <c r="DR65" s="208"/>
      <c r="DS65" s="208"/>
      <c r="DT65" s="208"/>
      <c r="DU65" s="208"/>
      <c r="DV65" s="208"/>
      <c r="DW65" s="208"/>
      <c r="DX65" s="209"/>
      <c r="EB65">
        <v>0.136</v>
      </c>
      <c r="EC65">
        <f t="shared" si="1"/>
        <v>0</v>
      </c>
    </row>
    <row r="66" spans="1:133" ht="15" customHeight="1">
      <c r="A66" s="34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2"/>
      <c r="AS66" s="34"/>
      <c r="AT66" s="35"/>
      <c r="AU66" s="35"/>
      <c r="AV66" s="35"/>
      <c r="AW66" s="35"/>
      <c r="AX66" s="35"/>
      <c r="AY66" s="35"/>
      <c r="AZ66" s="22"/>
      <c r="BA66" s="33"/>
      <c r="BB66" s="33"/>
      <c r="BC66" s="33"/>
      <c r="BD66" s="82"/>
      <c r="BE66" s="82"/>
      <c r="BF66" s="82"/>
      <c r="BG66" s="82"/>
      <c r="BH66" s="82"/>
      <c r="BI66" s="82"/>
      <c r="BJ66" s="82"/>
      <c r="BK66" s="33"/>
      <c r="BL66" s="33"/>
      <c r="BM66" s="33"/>
      <c r="BN66" s="33"/>
      <c r="BO66" s="33"/>
      <c r="BP66" s="33"/>
      <c r="BQ66" s="33"/>
      <c r="BR66" s="33"/>
      <c r="BS66" s="37"/>
      <c r="BT66" s="210"/>
      <c r="BU66" s="205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205"/>
      <c r="CK66" s="206"/>
      <c r="CL66" s="210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5"/>
      <c r="DC66" s="206"/>
      <c r="DG66" s="210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05"/>
      <c r="DT66" s="205"/>
      <c r="DU66" s="205"/>
      <c r="DV66" s="205"/>
      <c r="DW66" s="205"/>
      <c r="DX66" s="206"/>
      <c r="EB66">
        <v>0.136</v>
      </c>
      <c r="EC66">
        <f t="shared" si="1"/>
        <v>0</v>
      </c>
    </row>
    <row r="67" spans="1:133" ht="42" customHeight="1">
      <c r="A67" s="34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2"/>
      <c r="AS67" s="34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2"/>
      <c r="BT67" s="210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6"/>
      <c r="CL67" s="210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5"/>
      <c r="CZ67" s="205"/>
      <c r="DA67" s="205"/>
      <c r="DB67" s="205"/>
      <c r="DC67" s="206"/>
      <c r="DG67" s="210"/>
      <c r="DH67" s="205"/>
      <c r="DI67" s="205"/>
      <c r="DJ67" s="205"/>
      <c r="DK67" s="205"/>
      <c r="DL67" s="205"/>
      <c r="DM67" s="205"/>
      <c r="DN67" s="205"/>
      <c r="DO67" s="205"/>
      <c r="DP67" s="205"/>
      <c r="DQ67" s="205"/>
      <c r="DR67" s="205"/>
      <c r="DS67" s="205"/>
      <c r="DT67" s="205"/>
      <c r="DU67" s="205"/>
      <c r="DV67" s="205"/>
      <c r="DW67" s="205"/>
      <c r="DX67" s="206"/>
      <c r="EB67">
        <v>0.136</v>
      </c>
      <c r="EC67">
        <f t="shared" si="1"/>
        <v>0</v>
      </c>
    </row>
    <row r="68" spans="1:133" ht="37.5" customHeight="1">
      <c r="A68" s="32"/>
      <c r="B68" s="164" t="s">
        <v>60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5"/>
      <c r="AS68" s="17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5"/>
      <c r="BT68" s="211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7"/>
      <c r="CL68" s="211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7"/>
      <c r="DG68" s="211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7"/>
      <c r="EB68">
        <v>0.136</v>
      </c>
      <c r="EC68">
        <f t="shared" si="1"/>
        <v>0</v>
      </c>
    </row>
    <row r="69" spans="1:133" ht="48" customHeight="1">
      <c r="A69" s="16"/>
      <c r="B69" s="287" t="s">
        <v>59</v>
      </c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8"/>
      <c r="AS69" s="16"/>
      <c r="AT69" s="252" t="s">
        <v>58</v>
      </c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40"/>
      <c r="BT69" s="127">
        <f>CM5*CL69*12</f>
        <v>0</v>
      </c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9"/>
      <c r="CL69" s="212">
        <v>0</v>
      </c>
      <c r="CM69" s="213"/>
      <c r="CN69" s="213"/>
      <c r="CO69" s="213"/>
      <c r="CP69" s="213"/>
      <c r="CQ69" s="213"/>
      <c r="CR69" s="213"/>
      <c r="CS69" s="213"/>
      <c r="CT69" s="213"/>
      <c r="CU69" s="213"/>
      <c r="CV69" s="213"/>
      <c r="CW69" s="213"/>
      <c r="CX69" s="213"/>
      <c r="CY69" s="213"/>
      <c r="CZ69" s="213"/>
      <c r="DA69" s="213"/>
      <c r="DB69" s="213"/>
      <c r="DC69" s="214"/>
      <c r="DG69" s="212">
        <v>0.009</v>
      </c>
      <c r="DH69" s="213"/>
      <c r="DI69" s="213"/>
      <c r="DJ69" s="213"/>
      <c r="DK69" s="213"/>
      <c r="DL69" s="213"/>
      <c r="DM69" s="213"/>
      <c r="DN69" s="213"/>
      <c r="DO69" s="213"/>
      <c r="DP69" s="213"/>
      <c r="DQ69" s="213"/>
      <c r="DR69" s="213"/>
      <c r="DS69" s="213"/>
      <c r="DT69" s="213"/>
      <c r="DU69" s="213"/>
      <c r="DV69" s="213"/>
      <c r="DW69" s="213"/>
      <c r="DX69" s="214"/>
      <c r="EB69">
        <v>0.136</v>
      </c>
      <c r="EC69">
        <f t="shared" si="1"/>
        <v>0.001224</v>
      </c>
    </row>
    <row r="70" spans="1:133" ht="15.75">
      <c r="A70" s="34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  <c r="AP70" s="289"/>
      <c r="AQ70" s="289"/>
      <c r="AR70" s="290"/>
      <c r="AS70" s="34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39"/>
      <c r="BT70" s="275"/>
      <c r="BU70" s="276"/>
      <c r="BV70" s="276"/>
      <c r="BW70" s="276"/>
      <c r="BX70" s="276"/>
      <c r="BY70" s="276"/>
      <c r="BZ70" s="276"/>
      <c r="CA70" s="276"/>
      <c r="CB70" s="276"/>
      <c r="CC70" s="276"/>
      <c r="CD70" s="276"/>
      <c r="CE70" s="276"/>
      <c r="CF70" s="276"/>
      <c r="CG70" s="276"/>
      <c r="CH70" s="276"/>
      <c r="CI70" s="276"/>
      <c r="CJ70" s="276"/>
      <c r="CK70" s="277"/>
      <c r="CL70" s="215"/>
      <c r="CM70" s="216"/>
      <c r="CN70" s="216"/>
      <c r="CO70" s="216"/>
      <c r="CP70" s="216"/>
      <c r="CQ70" s="216"/>
      <c r="CR70" s="216"/>
      <c r="CS70" s="216"/>
      <c r="CT70" s="216"/>
      <c r="CU70" s="216"/>
      <c r="CV70" s="216"/>
      <c r="CW70" s="216"/>
      <c r="CX70" s="216"/>
      <c r="CY70" s="216"/>
      <c r="CZ70" s="216"/>
      <c r="DA70" s="216"/>
      <c r="DB70" s="216"/>
      <c r="DC70" s="217"/>
      <c r="DG70" s="215"/>
      <c r="DH70" s="216"/>
      <c r="DI70" s="216"/>
      <c r="DJ70" s="216"/>
      <c r="DK70" s="216"/>
      <c r="DL70" s="216"/>
      <c r="DM70" s="216"/>
      <c r="DN70" s="216"/>
      <c r="DO70" s="216"/>
      <c r="DP70" s="216"/>
      <c r="DQ70" s="216"/>
      <c r="DR70" s="216"/>
      <c r="DS70" s="216"/>
      <c r="DT70" s="216"/>
      <c r="DU70" s="216"/>
      <c r="DV70" s="216"/>
      <c r="DW70" s="216"/>
      <c r="DX70" s="217"/>
      <c r="EB70">
        <v>0.136</v>
      </c>
      <c r="EC70">
        <f t="shared" si="1"/>
        <v>0</v>
      </c>
    </row>
    <row r="71" spans="1:133" ht="20.25" customHeight="1">
      <c r="A71" s="32"/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1"/>
      <c r="AK71" s="291"/>
      <c r="AL71" s="291"/>
      <c r="AM71" s="291"/>
      <c r="AN71" s="291"/>
      <c r="AO71" s="291"/>
      <c r="AP71" s="291"/>
      <c r="AQ71" s="291"/>
      <c r="AR71" s="292"/>
      <c r="AS71" s="17"/>
      <c r="AT71" s="253"/>
      <c r="AU71" s="253"/>
      <c r="AV71" s="253"/>
      <c r="AW71" s="253"/>
      <c r="AX71" s="253"/>
      <c r="AY71" s="253"/>
      <c r="AZ71" s="253"/>
      <c r="BA71" s="253"/>
      <c r="BB71" s="253"/>
      <c r="BC71" s="253"/>
      <c r="BD71" s="253"/>
      <c r="BE71" s="253"/>
      <c r="BF71" s="253"/>
      <c r="BG71" s="253"/>
      <c r="BH71" s="253"/>
      <c r="BI71" s="253"/>
      <c r="BJ71" s="253"/>
      <c r="BK71" s="253"/>
      <c r="BL71" s="253"/>
      <c r="BM71" s="253"/>
      <c r="BN71" s="253"/>
      <c r="BO71" s="253"/>
      <c r="BP71" s="253"/>
      <c r="BQ71" s="253"/>
      <c r="BR71" s="253"/>
      <c r="BS71" s="38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218"/>
      <c r="CM71" s="219"/>
      <c r="CN71" s="219"/>
      <c r="CO71" s="219"/>
      <c r="CP71" s="219"/>
      <c r="CQ71" s="219"/>
      <c r="CR71" s="219"/>
      <c r="CS71" s="219"/>
      <c r="CT71" s="219"/>
      <c r="CU71" s="219"/>
      <c r="CV71" s="219"/>
      <c r="CW71" s="219"/>
      <c r="CX71" s="219"/>
      <c r="CY71" s="219"/>
      <c r="CZ71" s="219"/>
      <c r="DA71" s="219"/>
      <c r="DB71" s="219"/>
      <c r="DC71" s="220"/>
      <c r="DG71" s="218"/>
      <c r="DH71" s="219"/>
      <c r="DI71" s="219"/>
      <c r="DJ71" s="219"/>
      <c r="DK71" s="219"/>
      <c r="DL71" s="219"/>
      <c r="DM71" s="219"/>
      <c r="DN71" s="219"/>
      <c r="DO71" s="219"/>
      <c r="DP71" s="219"/>
      <c r="DQ71" s="219"/>
      <c r="DR71" s="219"/>
      <c r="DS71" s="219"/>
      <c r="DT71" s="219"/>
      <c r="DU71" s="219"/>
      <c r="DV71" s="219"/>
      <c r="DW71" s="219"/>
      <c r="DX71" s="220"/>
      <c r="EB71">
        <v>0.136</v>
      </c>
      <c r="EC71">
        <f t="shared" si="1"/>
        <v>0</v>
      </c>
    </row>
    <row r="72" spans="1:133" ht="27" customHeight="1">
      <c r="A72" s="108" t="s">
        <v>57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EB72">
        <v>0.136</v>
      </c>
      <c r="EC72">
        <f t="shared" si="1"/>
        <v>0</v>
      </c>
    </row>
    <row r="73" spans="1:133" ht="62.25" customHeight="1">
      <c r="A73" s="16"/>
      <c r="B73" s="109" t="s">
        <v>56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10"/>
      <c r="AS73" s="16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10"/>
      <c r="BT73" s="207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9"/>
      <c r="CL73" s="207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9"/>
      <c r="DG73" s="207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8"/>
      <c r="DV73" s="208"/>
      <c r="DW73" s="208"/>
      <c r="DX73" s="209"/>
      <c r="EB73">
        <v>0.136</v>
      </c>
      <c r="EC73">
        <f t="shared" si="1"/>
        <v>0</v>
      </c>
    </row>
    <row r="74" spans="1:133" ht="15" customHeight="1">
      <c r="A74" s="34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2"/>
      <c r="AS74" s="34"/>
      <c r="AT74" s="35"/>
      <c r="AU74" s="35"/>
      <c r="AV74" s="35"/>
      <c r="AW74" s="35"/>
      <c r="AX74" s="35"/>
      <c r="AY74" s="35"/>
      <c r="AZ74" s="22"/>
      <c r="BA74" s="33"/>
      <c r="BB74" s="33"/>
      <c r="BC74" s="33"/>
      <c r="BD74" s="82"/>
      <c r="BE74" s="82"/>
      <c r="BF74" s="82"/>
      <c r="BG74" s="82"/>
      <c r="BH74" s="82"/>
      <c r="BI74" s="82"/>
      <c r="BJ74" s="82"/>
      <c r="BK74" s="33"/>
      <c r="BL74" s="33"/>
      <c r="BM74" s="33"/>
      <c r="BN74" s="33"/>
      <c r="BO74" s="33"/>
      <c r="BP74" s="33"/>
      <c r="BQ74" s="33"/>
      <c r="BR74" s="33"/>
      <c r="BS74" s="37"/>
      <c r="BT74" s="210"/>
      <c r="BU74" s="205"/>
      <c r="BV74" s="205"/>
      <c r="BW74" s="205"/>
      <c r="BX74" s="205"/>
      <c r="BY74" s="205"/>
      <c r="BZ74" s="205"/>
      <c r="CA74" s="205"/>
      <c r="CB74" s="205"/>
      <c r="CC74" s="205"/>
      <c r="CD74" s="205"/>
      <c r="CE74" s="205"/>
      <c r="CF74" s="205"/>
      <c r="CG74" s="205"/>
      <c r="CH74" s="205"/>
      <c r="CI74" s="205"/>
      <c r="CJ74" s="205"/>
      <c r="CK74" s="206"/>
      <c r="CL74" s="210"/>
      <c r="CM74" s="205"/>
      <c r="CN74" s="205"/>
      <c r="CO74" s="205"/>
      <c r="CP74" s="205"/>
      <c r="CQ74" s="205"/>
      <c r="CR74" s="205"/>
      <c r="CS74" s="205"/>
      <c r="CT74" s="205"/>
      <c r="CU74" s="205"/>
      <c r="CV74" s="205"/>
      <c r="CW74" s="205"/>
      <c r="CX74" s="205"/>
      <c r="CY74" s="205"/>
      <c r="CZ74" s="205"/>
      <c r="DA74" s="205"/>
      <c r="DB74" s="205"/>
      <c r="DC74" s="206"/>
      <c r="DG74" s="210"/>
      <c r="DH74" s="205"/>
      <c r="DI74" s="205"/>
      <c r="DJ74" s="205"/>
      <c r="DK74" s="205"/>
      <c r="DL74" s="205"/>
      <c r="DM74" s="205"/>
      <c r="DN74" s="205"/>
      <c r="DO74" s="205"/>
      <c r="DP74" s="205"/>
      <c r="DQ74" s="205"/>
      <c r="DR74" s="205"/>
      <c r="DS74" s="205"/>
      <c r="DT74" s="205"/>
      <c r="DU74" s="205"/>
      <c r="DV74" s="205"/>
      <c r="DW74" s="205"/>
      <c r="DX74" s="206"/>
      <c r="EB74">
        <v>0.136</v>
      </c>
      <c r="EC74">
        <f t="shared" si="1"/>
        <v>0</v>
      </c>
    </row>
    <row r="75" spans="1:133" ht="31.5" customHeight="1">
      <c r="A75" s="34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2"/>
      <c r="AS75" s="34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2"/>
      <c r="BT75" s="210"/>
      <c r="BU75" s="205"/>
      <c r="BV75" s="205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  <c r="CI75" s="205"/>
      <c r="CJ75" s="205"/>
      <c r="CK75" s="206"/>
      <c r="CL75" s="210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  <c r="CX75" s="205"/>
      <c r="CY75" s="205"/>
      <c r="CZ75" s="205"/>
      <c r="DA75" s="205"/>
      <c r="DB75" s="205"/>
      <c r="DC75" s="206"/>
      <c r="DG75" s="210"/>
      <c r="DH75" s="205"/>
      <c r="DI75" s="205"/>
      <c r="DJ75" s="205"/>
      <c r="DK75" s="205"/>
      <c r="DL75" s="205"/>
      <c r="DM75" s="205"/>
      <c r="DN75" s="205"/>
      <c r="DO75" s="205"/>
      <c r="DP75" s="205"/>
      <c r="DQ75" s="205"/>
      <c r="DR75" s="205"/>
      <c r="DS75" s="205"/>
      <c r="DT75" s="205"/>
      <c r="DU75" s="205"/>
      <c r="DV75" s="205"/>
      <c r="DW75" s="205"/>
      <c r="DX75" s="206"/>
      <c r="EB75">
        <v>0.136</v>
      </c>
      <c r="EC75">
        <f t="shared" si="1"/>
        <v>0</v>
      </c>
    </row>
    <row r="76" spans="1:133" ht="15.75" customHeight="1">
      <c r="A76" s="34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2"/>
      <c r="AS76" s="34"/>
      <c r="AT76" s="82"/>
      <c r="AU76" s="82"/>
      <c r="AV76" s="82"/>
      <c r="AW76" s="82"/>
      <c r="AX76" s="82"/>
      <c r="AY76" s="82"/>
      <c r="AZ76" s="82"/>
      <c r="BA76" s="33"/>
      <c r="BB76" s="296"/>
      <c r="BC76" s="296"/>
      <c r="BD76" s="296"/>
      <c r="BE76" s="296"/>
      <c r="BF76" s="296"/>
      <c r="BG76" s="296"/>
      <c r="BH76" s="296"/>
      <c r="BI76" s="296"/>
      <c r="BJ76" s="296"/>
      <c r="BK76" s="296"/>
      <c r="BL76" s="296"/>
      <c r="BM76" s="296"/>
      <c r="BN76" s="296"/>
      <c r="BO76" s="296"/>
      <c r="BP76" s="296"/>
      <c r="BQ76" s="296"/>
      <c r="BR76" s="296"/>
      <c r="BS76" s="297"/>
      <c r="BT76" s="210"/>
      <c r="BU76" s="205"/>
      <c r="BV76" s="205"/>
      <c r="BW76" s="205"/>
      <c r="BX76" s="205"/>
      <c r="BY76" s="205"/>
      <c r="BZ76" s="205"/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6"/>
      <c r="CL76" s="210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  <c r="CX76" s="205"/>
      <c r="CY76" s="205"/>
      <c r="CZ76" s="205"/>
      <c r="DA76" s="205"/>
      <c r="DB76" s="205"/>
      <c r="DC76" s="206"/>
      <c r="DG76" s="210"/>
      <c r="DH76" s="205"/>
      <c r="DI76" s="205"/>
      <c r="DJ76" s="205"/>
      <c r="DK76" s="205"/>
      <c r="DL76" s="205"/>
      <c r="DM76" s="205"/>
      <c r="DN76" s="205"/>
      <c r="DO76" s="205"/>
      <c r="DP76" s="205"/>
      <c r="DQ76" s="205"/>
      <c r="DR76" s="205"/>
      <c r="DS76" s="205"/>
      <c r="DT76" s="205"/>
      <c r="DU76" s="205"/>
      <c r="DV76" s="205"/>
      <c r="DW76" s="205"/>
      <c r="DX76" s="206"/>
      <c r="EB76">
        <v>0.136</v>
      </c>
      <c r="EC76">
        <f t="shared" si="1"/>
        <v>0</v>
      </c>
    </row>
    <row r="77" spans="1:133" ht="31.5" customHeight="1">
      <c r="A77" s="34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2"/>
      <c r="AS77" s="34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2"/>
      <c r="BT77" s="210"/>
      <c r="BU77" s="205"/>
      <c r="BV77" s="205"/>
      <c r="BW77" s="205"/>
      <c r="BX77" s="205"/>
      <c r="BY77" s="205"/>
      <c r="BZ77" s="205"/>
      <c r="CA77" s="205"/>
      <c r="CB77" s="205"/>
      <c r="CC77" s="205"/>
      <c r="CD77" s="205"/>
      <c r="CE77" s="205"/>
      <c r="CF77" s="205"/>
      <c r="CG77" s="205"/>
      <c r="CH77" s="205"/>
      <c r="CI77" s="205"/>
      <c r="CJ77" s="205"/>
      <c r="CK77" s="206"/>
      <c r="CL77" s="210"/>
      <c r="CM77" s="205"/>
      <c r="CN77" s="205"/>
      <c r="CO77" s="205"/>
      <c r="CP77" s="205"/>
      <c r="CQ77" s="205"/>
      <c r="CR77" s="205"/>
      <c r="CS77" s="205"/>
      <c r="CT77" s="205"/>
      <c r="CU77" s="205"/>
      <c r="CV77" s="205"/>
      <c r="CW77" s="205"/>
      <c r="CX77" s="205"/>
      <c r="CY77" s="205"/>
      <c r="CZ77" s="205"/>
      <c r="DA77" s="205"/>
      <c r="DB77" s="205"/>
      <c r="DC77" s="206"/>
      <c r="DG77" s="210"/>
      <c r="DH77" s="205"/>
      <c r="DI77" s="205"/>
      <c r="DJ77" s="205"/>
      <c r="DK77" s="205"/>
      <c r="DL77" s="205"/>
      <c r="DM77" s="205"/>
      <c r="DN77" s="205"/>
      <c r="DO77" s="205"/>
      <c r="DP77" s="205"/>
      <c r="DQ77" s="205"/>
      <c r="DR77" s="205"/>
      <c r="DS77" s="205"/>
      <c r="DT77" s="205"/>
      <c r="DU77" s="205"/>
      <c r="DV77" s="205"/>
      <c r="DW77" s="205"/>
      <c r="DX77" s="206"/>
      <c r="EB77">
        <v>0.136</v>
      </c>
      <c r="EC77">
        <f t="shared" si="1"/>
        <v>0</v>
      </c>
    </row>
    <row r="78" spans="1:133" ht="15.75" customHeight="1">
      <c r="A78" s="34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2"/>
      <c r="AS78" s="34"/>
      <c r="AT78" s="35"/>
      <c r="AU78" s="35"/>
      <c r="AV78" s="35"/>
      <c r="AW78" s="35"/>
      <c r="AX78" s="35"/>
      <c r="AY78" s="35"/>
      <c r="AZ78" s="22"/>
      <c r="BA78" s="33"/>
      <c r="BB78" s="33"/>
      <c r="BC78" s="33"/>
      <c r="BD78" s="82"/>
      <c r="BE78" s="82"/>
      <c r="BF78" s="82"/>
      <c r="BG78" s="82"/>
      <c r="BH78" s="82"/>
      <c r="BI78" s="82"/>
      <c r="BJ78" s="82"/>
      <c r="BK78" s="33"/>
      <c r="BL78" s="33"/>
      <c r="BM78" s="33"/>
      <c r="BN78" s="33"/>
      <c r="BO78" s="33"/>
      <c r="BP78" s="33"/>
      <c r="BQ78" s="33"/>
      <c r="BR78" s="33"/>
      <c r="BS78" s="37"/>
      <c r="BT78" s="210"/>
      <c r="BU78" s="205"/>
      <c r="BV78" s="205"/>
      <c r="BW78" s="205"/>
      <c r="BX78" s="205"/>
      <c r="BY78" s="205"/>
      <c r="BZ78" s="205"/>
      <c r="CA78" s="205"/>
      <c r="CB78" s="205"/>
      <c r="CC78" s="205"/>
      <c r="CD78" s="205"/>
      <c r="CE78" s="205"/>
      <c r="CF78" s="205"/>
      <c r="CG78" s="205"/>
      <c r="CH78" s="205"/>
      <c r="CI78" s="205"/>
      <c r="CJ78" s="205"/>
      <c r="CK78" s="206"/>
      <c r="CL78" s="210"/>
      <c r="CM78" s="205"/>
      <c r="CN78" s="205"/>
      <c r="CO78" s="205"/>
      <c r="CP78" s="205"/>
      <c r="CQ78" s="205"/>
      <c r="CR78" s="205"/>
      <c r="CS78" s="205"/>
      <c r="CT78" s="205"/>
      <c r="CU78" s="205"/>
      <c r="CV78" s="205"/>
      <c r="CW78" s="205"/>
      <c r="CX78" s="205"/>
      <c r="CY78" s="205"/>
      <c r="CZ78" s="205"/>
      <c r="DA78" s="205"/>
      <c r="DB78" s="205"/>
      <c r="DC78" s="206"/>
      <c r="DG78" s="210"/>
      <c r="DH78" s="205"/>
      <c r="DI78" s="205"/>
      <c r="DJ78" s="205"/>
      <c r="DK78" s="205"/>
      <c r="DL78" s="205"/>
      <c r="DM78" s="205"/>
      <c r="DN78" s="205"/>
      <c r="DO78" s="205"/>
      <c r="DP78" s="205"/>
      <c r="DQ78" s="205"/>
      <c r="DR78" s="205"/>
      <c r="DS78" s="205"/>
      <c r="DT78" s="205"/>
      <c r="DU78" s="205"/>
      <c r="DV78" s="205"/>
      <c r="DW78" s="205"/>
      <c r="DX78" s="206"/>
      <c r="EB78">
        <v>0.136</v>
      </c>
      <c r="EC78">
        <f t="shared" si="1"/>
        <v>0</v>
      </c>
    </row>
    <row r="79" spans="1:133" ht="32.25" customHeight="1">
      <c r="A79" s="17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4"/>
      <c r="AS79" s="17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4"/>
      <c r="BT79" s="221"/>
      <c r="BU79" s="185"/>
      <c r="BV79" s="185"/>
      <c r="BW79" s="185"/>
      <c r="BX79" s="185"/>
      <c r="BY79" s="185"/>
      <c r="BZ79" s="185"/>
      <c r="CA79" s="185"/>
      <c r="CB79" s="185"/>
      <c r="CC79" s="185"/>
      <c r="CD79" s="185"/>
      <c r="CE79" s="185"/>
      <c r="CF79" s="185"/>
      <c r="CG79" s="185"/>
      <c r="CH79" s="185"/>
      <c r="CI79" s="185"/>
      <c r="CJ79" s="185"/>
      <c r="CK79" s="186"/>
      <c r="CL79" s="221"/>
      <c r="CM79" s="185"/>
      <c r="CN79" s="185"/>
      <c r="CO79" s="185"/>
      <c r="CP79" s="185"/>
      <c r="CQ79" s="185"/>
      <c r="CR79" s="185"/>
      <c r="CS79" s="185"/>
      <c r="CT79" s="185"/>
      <c r="CU79" s="185"/>
      <c r="CV79" s="185"/>
      <c r="CW79" s="185"/>
      <c r="CX79" s="185"/>
      <c r="CY79" s="185"/>
      <c r="CZ79" s="185"/>
      <c r="DA79" s="185"/>
      <c r="DB79" s="185"/>
      <c r="DC79" s="186"/>
      <c r="DG79" s="221"/>
      <c r="DH79" s="185"/>
      <c r="DI79" s="185"/>
      <c r="DJ79" s="185"/>
      <c r="DK79" s="185"/>
      <c r="DL79" s="185"/>
      <c r="DM79" s="185"/>
      <c r="DN79" s="185"/>
      <c r="DO79" s="185"/>
      <c r="DP79" s="185"/>
      <c r="DQ79" s="185"/>
      <c r="DR79" s="185"/>
      <c r="DS79" s="185"/>
      <c r="DT79" s="185"/>
      <c r="DU79" s="185"/>
      <c r="DV79" s="185"/>
      <c r="DW79" s="185"/>
      <c r="DX79" s="186"/>
      <c r="EB79">
        <v>0.136</v>
      </c>
      <c r="EC79">
        <f t="shared" si="1"/>
        <v>0</v>
      </c>
    </row>
    <row r="80" spans="1:133" ht="16.5" customHeight="1">
      <c r="A80" s="16"/>
      <c r="B80" s="111" t="s">
        <v>55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2"/>
      <c r="AS80" s="36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207"/>
      <c r="BU80" s="208"/>
      <c r="BV80" s="208"/>
      <c r="BW80" s="208"/>
      <c r="BX80" s="208"/>
      <c r="BY80" s="208"/>
      <c r="BZ80" s="208"/>
      <c r="CA80" s="208"/>
      <c r="CB80" s="208"/>
      <c r="CC80" s="208"/>
      <c r="CD80" s="208"/>
      <c r="CE80" s="208"/>
      <c r="CF80" s="208"/>
      <c r="CG80" s="208"/>
      <c r="CH80" s="208"/>
      <c r="CI80" s="208"/>
      <c r="CJ80" s="208"/>
      <c r="CK80" s="209"/>
      <c r="CL80" s="207"/>
      <c r="CM80" s="208"/>
      <c r="CN80" s="208"/>
      <c r="CO80" s="208"/>
      <c r="CP80" s="208"/>
      <c r="CQ80" s="208"/>
      <c r="CR80" s="208"/>
      <c r="CS80" s="208"/>
      <c r="CT80" s="208"/>
      <c r="CU80" s="208"/>
      <c r="CV80" s="208"/>
      <c r="CW80" s="208"/>
      <c r="CX80" s="208"/>
      <c r="CY80" s="208"/>
      <c r="CZ80" s="208"/>
      <c r="DA80" s="208"/>
      <c r="DB80" s="208"/>
      <c r="DC80" s="209"/>
      <c r="DG80" s="207"/>
      <c r="DH80" s="208"/>
      <c r="DI80" s="208"/>
      <c r="DJ80" s="208"/>
      <c r="DK80" s="208"/>
      <c r="DL80" s="208"/>
      <c r="DM80" s="208"/>
      <c r="DN80" s="208"/>
      <c r="DO80" s="208"/>
      <c r="DP80" s="208"/>
      <c r="DQ80" s="208"/>
      <c r="DR80" s="208"/>
      <c r="DS80" s="208"/>
      <c r="DT80" s="208"/>
      <c r="DU80" s="208"/>
      <c r="DV80" s="208"/>
      <c r="DW80" s="208"/>
      <c r="DX80" s="209"/>
      <c r="EB80">
        <v>0.136</v>
      </c>
      <c r="EC80">
        <f t="shared" si="1"/>
        <v>0</v>
      </c>
    </row>
    <row r="81" spans="1:133" ht="15" customHeight="1">
      <c r="A81" s="34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2"/>
      <c r="AS81" s="33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35"/>
      <c r="BS81" s="35"/>
      <c r="BT81" s="210"/>
      <c r="BU81" s="205"/>
      <c r="BV81" s="205"/>
      <c r="BW81" s="205"/>
      <c r="BX81" s="205"/>
      <c r="BY81" s="205"/>
      <c r="BZ81" s="205"/>
      <c r="CA81" s="205"/>
      <c r="CB81" s="205"/>
      <c r="CC81" s="205"/>
      <c r="CD81" s="205"/>
      <c r="CE81" s="205"/>
      <c r="CF81" s="205"/>
      <c r="CG81" s="205"/>
      <c r="CH81" s="205"/>
      <c r="CI81" s="205"/>
      <c r="CJ81" s="205"/>
      <c r="CK81" s="206"/>
      <c r="CL81" s="210"/>
      <c r="CM81" s="205"/>
      <c r="CN81" s="205"/>
      <c r="CO81" s="205"/>
      <c r="CP81" s="205"/>
      <c r="CQ81" s="205"/>
      <c r="CR81" s="205"/>
      <c r="CS81" s="205"/>
      <c r="CT81" s="205"/>
      <c r="CU81" s="205"/>
      <c r="CV81" s="205"/>
      <c r="CW81" s="205"/>
      <c r="CX81" s="205"/>
      <c r="CY81" s="205"/>
      <c r="CZ81" s="205"/>
      <c r="DA81" s="205"/>
      <c r="DB81" s="205"/>
      <c r="DC81" s="206"/>
      <c r="DG81" s="210"/>
      <c r="DH81" s="205"/>
      <c r="DI81" s="205"/>
      <c r="DJ81" s="205"/>
      <c r="DK81" s="205"/>
      <c r="DL81" s="205"/>
      <c r="DM81" s="205"/>
      <c r="DN81" s="205"/>
      <c r="DO81" s="205"/>
      <c r="DP81" s="205"/>
      <c r="DQ81" s="205"/>
      <c r="DR81" s="205"/>
      <c r="DS81" s="205"/>
      <c r="DT81" s="205"/>
      <c r="DU81" s="205"/>
      <c r="DV81" s="205"/>
      <c r="DW81" s="205"/>
      <c r="DX81" s="206"/>
      <c r="EB81">
        <v>0.136</v>
      </c>
      <c r="EC81">
        <f t="shared" si="1"/>
        <v>0</v>
      </c>
    </row>
    <row r="82" spans="1:133" ht="15" customHeight="1">
      <c r="A82" s="34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2"/>
      <c r="AS82" s="33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210"/>
      <c r="BU82" s="205"/>
      <c r="BV82" s="205"/>
      <c r="BW82" s="205"/>
      <c r="BX82" s="205"/>
      <c r="BY82" s="205"/>
      <c r="BZ82" s="205"/>
      <c r="CA82" s="205"/>
      <c r="CB82" s="205"/>
      <c r="CC82" s="205"/>
      <c r="CD82" s="205"/>
      <c r="CE82" s="205"/>
      <c r="CF82" s="205"/>
      <c r="CG82" s="205"/>
      <c r="CH82" s="205"/>
      <c r="CI82" s="205"/>
      <c r="CJ82" s="205"/>
      <c r="CK82" s="206"/>
      <c r="CL82" s="210"/>
      <c r="CM82" s="205"/>
      <c r="CN82" s="205"/>
      <c r="CO82" s="205"/>
      <c r="CP82" s="205"/>
      <c r="CQ82" s="205"/>
      <c r="CR82" s="205"/>
      <c r="CS82" s="205"/>
      <c r="CT82" s="205"/>
      <c r="CU82" s="205"/>
      <c r="CV82" s="205"/>
      <c r="CW82" s="205"/>
      <c r="CX82" s="205"/>
      <c r="CY82" s="205"/>
      <c r="CZ82" s="205"/>
      <c r="DA82" s="205"/>
      <c r="DB82" s="205"/>
      <c r="DC82" s="206"/>
      <c r="DG82" s="210"/>
      <c r="DH82" s="205"/>
      <c r="DI82" s="205"/>
      <c r="DJ82" s="205"/>
      <c r="DK82" s="205"/>
      <c r="DL82" s="205"/>
      <c r="DM82" s="205"/>
      <c r="DN82" s="205"/>
      <c r="DO82" s="205"/>
      <c r="DP82" s="205"/>
      <c r="DQ82" s="205"/>
      <c r="DR82" s="205"/>
      <c r="DS82" s="205"/>
      <c r="DT82" s="205"/>
      <c r="DU82" s="205"/>
      <c r="DV82" s="205"/>
      <c r="DW82" s="205"/>
      <c r="DX82" s="206"/>
      <c r="EB82">
        <v>0.136</v>
      </c>
      <c r="EC82">
        <f t="shared" si="1"/>
        <v>0</v>
      </c>
    </row>
    <row r="83" spans="1:133" ht="15" customHeight="1">
      <c r="A83" s="34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2"/>
      <c r="AS83" s="33"/>
      <c r="AT83" s="35"/>
      <c r="AU83" s="35"/>
      <c r="AV83" s="35"/>
      <c r="AW83" s="35"/>
      <c r="AX83" s="35"/>
      <c r="AY83" s="35"/>
      <c r="AZ83" s="22"/>
      <c r="BA83" s="33"/>
      <c r="BB83" s="33"/>
      <c r="BC83" s="298"/>
      <c r="BD83" s="298"/>
      <c r="BE83" s="298"/>
      <c r="BF83" s="298"/>
      <c r="BG83" s="298"/>
      <c r="BH83" s="298"/>
      <c r="BI83" s="298"/>
      <c r="BJ83" s="298"/>
      <c r="BK83" s="298"/>
      <c r="BL83" s="298"/>
      <c r="BM83" s="298"/>
      <c r="BN83" s="298"/>
      <c r="BO83" s="298"/>
      <c r="BP83" s="298"/>
      <c r="BQ83" s="298"/>
      <c r="BR83" s="298"/>
      <c r="BS83" s="298"/>
      <c r="BT83" s="210"/>
      <c r="BU83" s="205"/>
      <c r="BV83" s="205"/>
      <c r="BW83" s="205"/>
      <c r="BX83" s="205"/>
      <c r="BY83" s="205"/>
      <c r="BZ83" s="205"/>
      <c r="CA83" s="205"/>
      <c r="CB83" s="205"/>
      <c r="CC83" s="205"/>
      <c r="CD83" s="205"/>
      <c r="CE83" s="205"/>
      <c r="CF83" s="205"/>
      <c r="CG83" s="205"/>
      <c r="CH83" s="205"/>
      <c r="CI83" s="205"/>
      <c r="CJ83" s="205"/>
      <c r="CK83" s="206"/>
      <c r="CL83" s="210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05"/>
      <c r="CY83" s="205"/>
      <c r="CZ83" s="205"/>
      <c r="DA83" s="205"/>
      <c r="DB83" s="205"/>
      <c r="DC83" s="206"/>
      <c r="DG83" s="210"/>
      <c r="DH83" s="205"/>
      <c r="DI83" s="205"/>
      <c r="DJ83" s="205"/>
      <c r="DK83" s="205"/>
      <c r="DL83" s="205"/>
      <c r="DM83" s="205"/>
      <c r="DN83" s="205"/>
      <c r="DO83" s="205"/>
      <c r="DP83" s="205"/>
      <c r="DQ83" s="205"/>
      <c r="DR83" s="205"/>
      <c r="DS83" s="205"/>
      <c r="DT83" s="205"/>
      <c r="DU83" s="205"/>
      <c r="DV83" s="205"/>
      <c r="DW83" s="205"/>
      <c r="DX83" s="206"/>
      <c r="EB83">
        <v>0.136</v>
      </c>
      <c r="EC83">
        <f t="shared" si="1"/>
        <v>0</v>
      </c>
    </row>
    <row r="84" spans="1:133" ht="79.5" customHeight="1">
      <c r="A84" s="34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7"/>
      <c r="AS84" s="34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210"/>
      <c r="BU84" s="205"/>
      <c r="BV84" s="205"/>
      <c r="BW84" s="205"/>
      <c r="BX84" s="205"/>
      <c r="BY84" s="205"/>
      <c r="BZ84" s="205"/>
      <c r="CA84" s="205"/>
      <c r="CB84" s="205"/>
      <c r="CC84" s="205"/>
      <c r="CD84" s="205"/>
      <c r="CE84" s="205"/>
      <c r="CF84" s="205"/>
      <c r="CG84" s="205"/>
      <c r="CH84" s="205"/>
      <c r="CI84" s="205"/>
      <c r="CJ84" s="205"/>
      <c r="CK84" s="206"/>
      <c r="CL84" s="210"/>
      <c r="CM84" s="205"/>
      <c r="CN84" s="205"/>
      <c r="CO84" s="205"/>
      <c r="CP84" s="205"/>
      <c r="CQ84" s="205"/>
      <c r="CR84" s="205"/>
      <c r="CS84" s="205"/>
      <c r="CT84" s="205"/>
      <c r="CU84" s="205"/>
      <c r="CV84" s="205"/>
      <c r="CW84" s="205"/>
      <c r="CX84" s="205"/>
      <c r="CY84" s="205"/>
      <c r="CZ84" s="205"/>
      <c r="DA84" s="205"/>
      <c r="DB84" s="205"/>
      <c r="DC84" s="206"/>
      <c r="DG84" s="210"/>
      <c r="DH84" s="205"/>
      <c r="DI84" s="205"/>
      <c r="DJ84" s="205"/>
      <c r="DK84" s="205"/>
      <c r="DL84" s="205"/>
      <c r="DM84" s="205"/>
      <c r="DN84" s="205"/>
      <c r="DO84" s="205"/>
      <c r="DP84" s="205"/>
      <c r="DQ84" s="205"/>
      <c r="DR84" s="205"/>
      <c r="DS84" s="205"/>
      <c r="DT84" s="205"/>
      <c r="DU84" s="205"/>
      <c r="DV84" s="205"/>
      <c r="DW84" s="205"/>
      <c r="DX84" s="206"/>
      <c r="EB84">
        <v>0.136</v>
      </c>
      <c r="EC84">
        <f t="shared" si="1"/>
        <v>0</v>
      </c>
    </row>
    <row r="85" spans="1:133" ht="15.75" customHeight="1">
      <c r="A85" s="34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7"/>
      <c r="AS85" s="34"/>
      <c r="AT85" s="247"/>
      <c r="AU85" s="247"/>
      <c r="AV85" s="247"/>
      <c r="AW85" s="247"/>
      <c r="AX85" s="247"/>
      <c r="AY85" s="247"/>
      <c r="AZ85" s="247"/>
      <c r="BA85" s="247"/>
      <c r="BB85" s="247"/>
      <c r="BC85" s="247"/>
      <c r="BD85" s="247"/>
      <c r="BE85" s="247"/>
      <c r="BF85" s="22"/>
      <c r="BG85" s="273"/>
      <c r="BH85" s="273"/>
      <c r="BI85" s="273"/>
      <c r="BJ85" s="273"/>
      <c r="BK85" s="273"/>
      <c r="BL85" s="273"/>
      <c r="BM85" s="273"/>
      <c r="BN85" s="273"/>
      <c r="BO85" s="273"/>
      <c r="BP85" s="273"/>
      <c r="BQ85" s="273"/>
      <c r="BR85" s="273"/>
      <c r="BS85" s="273"/>
      <c r="BT85" s="210"/>
      <c r="BU85" s="205"/>
      <c r="BV85" s="205"/>
      <c r="BW85" s="205"/>
      <c r="BX85" s="205"/>
      <c r="BY85" s="205"/>
      <c r="BZ85" s="205"/>
      <c r="CA85" s="205"/>
      <c r="CB85" s="205"/>
      <c r="CC85" s="205"/>
      <c r="CD85" s="205"/>
      <c r="CE85" s="205"/>
      <c r="CF85" s="205"/>
      <c r="CG85" s="205"/>
      <c r="CH85" s="205"/>
      <c r="CI85" s="205"/>
      <c r="CJ85" s="205"/>
      <c r="CK85" s="206"/>
      <c r="CL85" s="210"/>
      <c r="CM85" s="205"/>
      <c r="CN85" s="205"/>
      <c r="CO85" s="205"/>
      <c r="CP85" s="205"/>
      <c r="CQ85" s="205"/>
      <c r="CR85" s="205"/>
      <c r="CS85" s="205"/>
      <c r="CT85" s="205"/>
      <c r="CU85" s="205"/>
      <c r="CV85" s="205"/>
      <c r="CW85" s="205"/>
      <c r="CX85" s="205"/>
      <c r="CY85" s="205"/>
      <c r="CZ85" s="205"/>
      <c r="DA85" s="205"/>
      <c r="DB85" s="205"/>
      <c r="DC85" s="206"/>
      <c r="DG85" s="210"/>
      <c r="DH85" s="205"/>
      <c r="DI85" s="205"/>
      <c r="DJ85" s="205"/>
      <c r="DK85" s="205"/>
      <c r="DL85" s="205"/>
      <c r="DM85" s="205"/>
      <c r="DN85" s="205"/>
      <c r="DO85" s="205"/>
      <c r="DP85" s="205"/>
      <c r="DQ85" s="205"/>
      <c r="DR85" s="205"/>
      <c r="DS85" s="205"/>
      <c r="DT85" s="205"/>
      <c r="DU85" s="205"/>
      <c r="DV85" s="205"/>
      <c r="DW85" s="205"/>
      <c r="DX85" s="206"/>
      <c r="EB85">
        <v>0.136</v>
      </c>
      <c r="EC85">
        <f t="shared" si="1"/>
        <v>0</v>
      </c>
    </row>
    <row r="86" spans="1:133" ht="63.75" customHeight="1">
      <c r="A86" s="34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7"/>
      <c r="AS86" s="34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210"/>
      <c r="BU86" s="205"/>
      <c r="BV86" s="205"/>
      <c r="BW86" s="205"/>
      <c r="BX86" s="205"/>
      <c r="BY86" s="205"/>
      <c r="BZ86" s="205"/>
      <c r="CA86" s="205"/>
      <c r="CB86" s="205"/>
      <c r="CC86" s="205"/>
      <c r="CD86" s="205"/>
      <c r="CE86" s="205"/>
      <c r="CF86" s="205"/>
      <c r="CG86" s="205"/>
      <c r="CH86" s="205"/>
      <c r="CI86" s="205"/>
      <c r="CJ86" s="205"/>
      <c r="CK86" s="206"/>
      <c r="CL86" s="210"/>
      <c r="CM86" s="205"/>
      <c r="CN86" s="205"/>
      <c r="CO86" s="205"/>
      <c r="CP86" s="205"/>
      <c r="CQ86" s="205"/>
      <c r="CR86" s="205"/>
      <c r="CS86" s="205"/>
      <c r="CT86" s="205"/>
      <c r="CU86" s="205"/>
      <c r="CV86" s="205"/>
      <c r="CW86" s="205"/>
      <c r="CX86" s="205"/>
      <c r="CY86" s="205"/>
      <c r="CZ86" s="205"/>
      <c r="DA86" s="205"/>
      <c r="DB86" s="205"/>
      <c r="DC86" s="206"/>
      <c r="DG86" s="210"/>
      <c r="DH86" s="205"/>
      <c r="DI86" s="205"/>
      <c r="DJ86" s="205"/>
      <c r="DK86" s="205"/>
      <c r="DL86" s="205"/>
      <c r="DM86" s="205"/>
      <c r="DN86" s="205"/>
      <c r="DO86" s="205"/>
      <c r="DP86" s="205"/>
      <c r="DQ86" s="205"/>
      <c r="DR86" s="205"/>
      <c r="DS86" s="205"/>
      <c r="DT86" s="205"/>
      <c r="DU86" s="205"/>
      <c r="DV86" s="205"/>
      <c r="DW86" s="205"/>
      <c r="DX86" s="206"/>
      <c r="EB86">
        <v>0.136</v>
      </c>
      <c r="EC86">
        <f aca="true" t="shared" si="2" ref="EC86:EC117">DG86*EB86</f>
        <v>0</v>
      </c>
    </row>
    <row r="87" spans="1:133" ht="15.75" customHeight="1">
      <c r="A87" s="34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7"/>
      <c r="AS87" s="34"/>
      <c r="AT87" s="274"/>
      <c r="AU87" s="274"/>
      <c r="AV87" s="274"/>
      <c r="AW87" s="274"/>
      <c r="AX87" s="274"/>
      <c r="AY87" s="274"/>
      <c r="AZ87" s="274"/>
      <c r="BA87" s="274"/>
      <c r="BB87" s="274"/>
      <c r="BC87" s="274"/>
      <c r="BD87" s="274"/>
      <c r="BE87" s="274"/>
      <c r="BF87" s="274"/>
      <c r="BG87" s="274"/>
      <c r="BH87" s="274"/>
      <c r="BI87" s="274"/>
      <c r="BJ87" s="274"/>
      <c r="BK87" s="274"/>
      <c r="BL87" s="274"/>
      <c r="BM87" s="274"/>
      <c r="BN87" s="274"/>
      <c r="BO87" s="274"/>
      <c r="BP87" s="274"/>
      <c r="BQ87" s="274"/>
      <c r="BR87" s="274"/>
      <c r="BS87" s="274"/>
      <c r="BT87" s="210"/>
      <c r="BU87" s="205"/>
      <c r="BV87" s="205"/>
      <c r="BW87" s="205"/>
      <c r="BX87" s="205"/>
      <c r="BY87" s="205"/>
      <c r="BZ87" s="205"/>
      <c r="CA87" s="205"/>
      <c r="CB87" s="205"/>
      <c r="CC87" s="205"/>
      <c r="CD87" s="205"/>
      <c r="CE87" s="205"/>
      <c r="CF87" s="205"/>
      <c r="CG87" s="205"/>
      <c r="CH87" s="205"/>
      <c r="CI87" s="205"/>
      <c r="CJ87" s="205"/>
      <c r="CK87" s="206"/>
      <c r="CL87" s="210"/>
      <c r="CM87" s="205"/>
      <c r="CN87" s="205"/>
      <c r="CO87" s="205"/>
      <c r="CP87" s="205"/>
      <c r="CQ87" s="205"/>
      <c r="CR87" s="205"/>
      <c r="CS87" s="205"/>
      <c r="CT87" s="205"/>
      <c r="CU87" s="205"/>
      <c r="CV87" s="205"/>
      <c r="CW87" s="205"/>
      <c r="CX87" s="205"/>
      <c r="CY87" s="205"/>
      <c r="CZ87" s="205"/>
      <c r="DA87" s="205"/>
      <c r="DB87" s="205"/>
      <c r="DC87" s="206"/>
      <c r="DG87" s="210"/>
      <c r="DH87" s="205"/>
      <c r="DI87" s="205"/>
      <c r="DJ87" s="205"/>
      <c r="DK87" s="205"/>
      <c r="DL87" s="205"/>
      <c r="DM87" s="205"/>
      <c r="DN87" s="205"/>
      <c r="DO87" s="205"/>
      <c r="DP87" s="205"/>
      <c r="DQ87" s="205"/>
      <c r="DR87" s="205"/>
      <c r="DS87" s="205"/>
      <c r="DT87" s="205"/>
      <c r="DU87" s="205"/>
      <c r="DV87" s="205"/>
      <c r="DW87" s="205"/>
      <c r="DX87" s="206"/>
      <c r="EB87">
        <v>0.136</v>
      </c>
      <c r="EC87">
        <f t="shared" si="2"/>
        <v>0</v>
      </c>
    </row>
    <row r="88" spans="1:133" ht="16.5" customHeight="1">
      <c r="A88" s="34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7"/>
      <c r="AS88" s="34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210"/>
      <c r="BU88" s="205"/>
      <c r="BV88" s="205"/>
      <c r="BW88" s="205"/>
      <c r="BX88" s="205"/>
      <c r="BY88" s="205"/>
      <c r="BZ88" s="205"/>
      <c r="CA88" s="205"/>
      <c r="CB88" s="205"/>
      <c r="CC88" s="205"/>
      <c r="CD88" s="205"/>
      <c r="CE88" s="205"/>
      <c r="CF88" s="205"/>
      <c r="CG88" s="205"/>
      <c r="CH88" s="205"/>
      <c r="CI88" s="205"/>
      <c r="CJ88" s="205"/>
      <c r="CK88" s="206"/>
      <c r="CL88" s="210"/>
      <c r="CM88" s="205"/>
      <c r="CN88" s="205"/>
      <c r="CO88" s="205"/>
      <c r="CP88" s="205"/>
      <c r="CQ88" s="205"/>
      <c r="CR88" s="205"/>
      <c r="CS88" s="205"/>
      <c r="CT88" s="205"/>
      <c r="CU88" s="205"/>
      <c r="CV88" s="205"/>
      <c r="CW88" s="205"/>
      <c r="CX88" s="205"/>
      <c r="CY88" s="205"/>
      <c r="CZ88" s="205"/>
      <c r="DA88" s="205"/>
      <c r="DB88" s="205"/>
      <c r="DC88" s="206"/>
      <c r="DG88" s="210"/>
      <c r="DH88" s="205"/>
      <c r="DI88" s="205"/>
      <c r="DJ88" s="205"/>
      <c r="DK88" s="205"/>
      <c r="DL88" s="205"/>
      <c r="DM88" s="205"/>
      <c r="DN88" s="205"/>
      <c r="DO88" s="205"/>
      <c r="DP88" s="205"/>
      <c r="DQ88" s="205"/>
      <c r="DR88" s="205"/>
      <c r="DS88" s="205"/>
      <c r="DT88" s="205"/>
      <c r="DU88" s="205"/>
      <c r="DV88" s="205"/>
      <c r="DW88" s="205"/>
      <c r="DX88" s="206"/>
      <c r="EB88">
        <v>0.136</v>
      </c>
      <c r="EC88">
        <f t="shared" si="2"/>
        <v>0</v>
      </c>
    </row>
    <row r="89" spans="1:133" ht="15.75" customHeight="1">
      <c r="A89" s="34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7"/>
      <c r="AS89" s="34"/>
      <c r="AT89" s="247"/>
      <c r="AU89" s="247"/>
      <c r="AV89" s="247"/>
      <c r="AW89" s="247"/>
      <c r="AX89" s="247"/>
      <c r="AY89" s="247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210"/>
      <c r="BU89" s="205"/>
      <c r="BV89" s="205"/>
      <c r="BW89" s="205"/>
      <c r="BX89" s="205"/>
      <c r="BY89" s="205"/>
      <c r="BZ89" s="205"/>
      <c r="CA89" s="205"/>
      <c r="CB89" s="205"/>
      <c r="CC89" s="205"/>
      <c r="CD89" s="205"/>
      <c r="CE89" s="205"/>
      <c r="CF89" s="205"/>
      <c r="CG89" s="205"/>
      <c r="CH89" s="205"/>
      <c r="CI89" s="205"/>
      <c r="CJ89" s="205"/>
      <c r="CK89" s="206"/>
      <c r="CL89" s="210"/>
      <c r="CM89" s="205"/>
      <c r="CN89" s="205"/>
      <c r="CO89" s="205"/>
      <c r="CP89" s="205"/>
      <c r="CQ89" s="205"/>
      <c r="CR89" s="205"/>
      <c r="CS89" s="205"/>
      <c r="CT89" s="205"/>
      <c r="CU89" s="205"/>
      <c r="CV89" s="205"/>
      <c r="CW89" s="205"/>
      <c r="CX89" s="205"/>
      <c r="CY89" s="205"/>
      <c r="CZ89" s="205"/>
      <c r="DA89" s="205"/>
      <c r="DB89" s="205"/>
      <c r="DC89" s="206"/>
      <c r="DG89" s="210"/>
      <c r="DH89" s="205"/>
      <c r="DI89" s="205"/>
      <c r="DJ89" s="205"/>
      <c r="DK89" s="205"/>
      <c r="DL89" s="205"/>
      <c r="DM89" s="205"/>
      <c r="DN89" s="205"/>
      <c r="DO89" s="205"/>
      <c r="DP89" s="205"/>
      <c r="DQ89" s="205"/>
      <c r="DR89" s="205"/>
      <c r="DS89" s="205"/>
      <c r="DT89" s="205"/>
      <c r="DU89" s="205"/>
      <c r="DV89" s="205"/>
      <c r="DW89" s="205"/>
      <c r="DX89" s="206"/>
      <c r="EB89">
        <v>0.136</v>
      </c>
      <c r="EC89">
        <f t="shared" si="2"/>
        <v>0</v>
      </c>
    </row>
    <row r="90" spans="1:133" ht="16.5" customHeight="1">
      <c r="A90" s="32"/>
      <c r="B90" s="253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347"/>
      <c r="AS90" s="17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221"/>
      <c r="BU90" s="185"/>
      <c r="BV90" s="185"/>
      <c r="BW90" s="185"/>
      <c r="BX90" s="185"/>
      <c r="BY90" s="185"/>
      <c r="BZ90" s="185"/>
      <c r="CA90" s="185"/>
      <c r="CB90" s="185"/>
      <c r="CC90" s="185"/>
      <c r="CD90" s="185"/>
      <c r="CE90" s="185"/>
      <c r="CF90" s="185"/>
      <c r="CG90" s="185"/>
      <c r="CH90" s="185"/>
      <c r="CI90" s="185"/>
      <c r="CJ90" s="185"/>
      <c r="CK90" s="186"/>
      <c r="CL90" s="221"/>
      <c r="CM90" s="185"/>
      <c r="CN90" s="185"/>
      <c r="CO90" s="185"/>
      <c r="CP90" s="185"/>
      <c r="CQ90" s="185"/>
      <c r="CR90" s="185"/>
      <c r="CS90" s="185"/>
      <c r="CT90" s="185"/>
      <c r="CU90" s="185"/>
      <c r="CV90" s="185"/>
      <c r="CW90" s="185"/>
      <c r="CX90" s="185"/>
      <c r="CY90" s="185"/>
      <c r="CZ90" s="185"/>
      <c r="DA90" s="185"/>
      <c r="DB90" s="185"/>
      <c r="DC90" s="186"/>
      <c r="DG90" s="221"/>
      <c r="DH90" s="185"/>
      <c r="DI90" s="185"/>
      <c r="DJ90" s="185"/>
      <c r="DK90" s="185"/>
      <c r="DL90" s="185"/>
      <c r="DM90" s="185"/>
      <c r="DN90" s="185"/>
      <c r="DO90" s="185"/>
      <c r="DP90" s="185"/>
      <c r="DQ90" s="185"/>
      <c r="DR90" s="185"/>
      <c r="DS90" s="185"/>
      <c r="DT90" s="185"/>
      <c r="DU90" s="185"/>
      <c r="DV90" s="185"/>
      <c r="DW90" s="185"/>
      <c r="DX90" s="186"/>
      <c r="EB90">
        <v>0.136</v>
      </c>
      <c r="EC90">
        <f t="shared" si="2"/>
        <v>0</v>
      </c>
    </row>
    <row r="91" spans="1:133" ht="28.5" customHeight="1">
      <c r="A91" s="108" t="s">
        <v>54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EB91">
        <v>0.136</v>
      </c>
      <c r="EC91">
        <f t="shared" si="2"/>
        <v>0</v>
      </c>
    </row>
    <row r="92" spans="1:133" ht="15.75" customHeight="1">
      <c r="A92" s="16"/>
      <c r="B92" s="109" t="s">
        <v>53</v>
      </c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10"/>
      <c r="AS92" s="16"/>
      <c r="AT92" s="96"/>
      <c r="AU92" s="96"/>
      <c r="AV92" s="96"/>
      <c r="AW92" s="96"/>
      <c r="AX92" s="96"/>
      <c r="AY92" s="96"/>
      <c r="AZ92" s="20"/>
      <c r="BA92" s="177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L92" s="177"/>
      <c r="BM92" s="177"/>
      <c r="BN92" s="177"/>
      <c r="BO92" s="177"/>
      <c r="BP92" s="177"/>
      <c r="BQ92" s="177"/>
      <c r="BR92" s="177"/>
      <c r="BS92" s="178"/>
      <c r="BT92" s="207"/>
      <c r="BU92" s="208"/>
      <c r="BV92" s="208"/>
      <c r="BW92" s="208"/>
      <c r="BX92" s="208"/>
      <c r="BY92" s="208"/>
      <c r="BZ92" s="208"/>
      <c r="CA92" s="208"/>
      <c r="CB92" s="208"/>
      <c r="CC92" s="208"/>
      <c r="CD92" s="208"/>
      <c r="CE92" s="208"/>
      <c r="CF92" s="208"/>
      <c r="CG92" s="208"/>
      <c r="CH92" s="208"/>
      <c r="CI92" s="208"/>
      <c r="CJ92" s="208"/>
      <c r="CK92" s="209"/>
      <c r="CL92" s="207"/>
      <c r="CM92" s="208"/>
      <c r="CN92" s="208"/>
      <c r="CO92" s="208"/>
      <c r="CP92" s="208"/>
      <c r="CQ92" s="208"/>
      <c r="CR92" s="208"/>
      <c r="CS92" s="208"/>
      <c r="CT92" s="208"/>
      <c r="CU92" s="208"/>
      <c r="CV92" s="208"/>
      <c r="CW92" s="208"/>
      <c r="CX92" s="208"/>
      <c r="CY92" s="208"/>
      <c r="CZ92" s="208"/>
      <c r="DA92" s="208"/>
      <c r="DB92" s="208"/>
      <c r="DC92" s="209"/>
      <c r="DG92" s="207"/>
      <c r="DH92" s="208"/>
      <c r="DI92" s="208"/>
      <c r="DJ92" s="208"/>
      <c r="DK92" s="208"/>
      <c r="DL92" s="208"/>
      <c r="DM92" s="208"/>
      <c r="DN92" s="208"/>
      <c r="DO92" s="208"/>
      <c r="DP92" s="208"/>
      <c r="DQ92" s="208"/>
      <c r="DR92" s="208"/>
      <c r="DS92" s="208"/>
      <c r="DT92" s="208"/>
      <c r="DU92" s="208"/>
      <c r="DV92" s="208"/>
      <c r="DW92" s="208"/>
      <c r="DX92" s="209"/>
      <c r="EB92">
        <v>0.136</v>
      </c>
      <c r="EC92">
        <f t="shared" si="2"/>
        <v>0</v>
      </c>
    </row>
    <row r="93" spans="1:133" ht="3.75" customHeight="1">
      <c r="A93" s="32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4"/>
      <c r="AS93" s="170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2"/>
      <c r="BT93" s="221"/>
      <c r="BU93" s="185"/>
      <c r="BV93" s="185"/>
      <c r="BW93" s="185"/>
      <c r="BX93" s="185"/>
      <c r="BY93" s="185"/>
      <c r="BZ93" s="185"/>
      <c r="CA93" s="185"/>
      <c r="CB93" s="185"/>
      <c r="CC93" s="185"/>
      <c r="CD93" s="185"/>
      <c r="CE93" s="185"/>
      <c r="CF93" s="185"/>
      <c r="CG93" s="185"/>
      <c r="CH93" s="185"/>
      <c r="CI93" s="185"/>
      <c r="CJ93" s="185"/>
      <c r="CK93" s="186"/>
      <c r="CL93" s="221"/>
      <c r="CM93" s="185"/>
      <c r="CN93" s="185"/>
      <c r="CO93" s="185"/>
      <c r="CP93" s="185"/>
      <c r="CQ93" s="185"/>
      <c r="CR93" s="185"/>
      <c r="CS93" s="185"/>
      <c r="CT93" s="185"/>
      <c r="CU93" s="185"/>
      <c r="CV93" s="185"/>
      <c r="CW93" s="185"/>
      <c r="CX93" s="185"/>
      <c r="CY93" s="185"/>
      <c r="CZ93" s="185"/>
      <c r="DA93" s="185"/>
      <c r="DB93" s="185"/>
      <c r="DC93" s="186"/>
      <c r="DG93" s="221"/>
      <c r="DH93" s="185"/>
      <c r="DI93" s="185"/>
      <c r="DJ93" s="185"/>
      <c r="DK93" s="185"/>
      <c r="DL93" s="185"/>
      <c r="DM93" s="185"/>
      <c r="DN93" s="185"/>
      <c r="DO93" s="185"/>
      <c r="DP93" s="185"/>
      <c r="DQ93" s="185"/>
      <c r="DR93" s="185"/>
      <c r="DS93" s="185"/>
      <c r="DT93" s="185"/>
      <c r="DU93" s="185"/>
      <c r="DV93" s="185"/>
      <c r="DW93" s="185"/>
      <c r="DX93" s="186"/>
      <c r="EB93">
        <v>0.136</v>
      </c>
      <c r="EC93">
        <f t="shared" si="2"/>
        <v>0</v>
      </c>
    </row>
    <row r="94" spans="1:133" ht="15.75" customHeight="1">
      <c r="A94" s="16"/>
      <c r="B94" s="109" t="s">
        <v>52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10"/>
      <c r="AS94" s="16"/>
      <c r="AT94" s="96"/>
      <c r="AU94" s="96"/>
      <c r="AV94" s="96"/>
      <c r="AW94" s="96"/>
      <c r="AX94" s="96"/>
      <c r="AY94" s="96"/>
      <c r="AZ94" s="20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8"/>
      <c r="BT94" s="207"/>
      <c r="BU94" s="208"/>
      <c r="BV94" s="208"/>
      <c r="BW94" s="208"/>
      <c r="BX94" s="208"/>
      <c r="BY94" s="208"/>
      <c r="BZ94" s="208"/>
      <c r="CA94" s="208"/>
      <c r="CB94" s="208"/>
      <c r="CC94" s="208"/>
      <c r="CD94" s="208"/>
      <c r="CE94" s="208"/>
      <c r="CF94" s="208"/>
      <c r="CG94" s="208"/>
      <c r="CH94" s="208"/>
      <c r="CI94" s="208"/>
      <c r="CJ94" s="208"/>
      <c r="CK94" s="209"/>
      <c r="CL94" s="207"/>
      <c r="CM94" s="208"/>
      <c r="CN94" s="208"/>
      <c r="CO94" s="208"/>
      <c r="CP94" s="208"/>
      <c r="CQ94" s="208"/>
      <c r="CR94" s="208"/>
      <c r="CS94" s="208"/>
      <c r="CT94" s="208"/>
      <c r="CU94" s="208"/>
      <c r="CV94" s="208"/>
      <c r="CW94" s="208"/>
      <c r="CX94" s="208"/>
      <c r="CY94" s="208"/>
      <c r="CZ94" s="208"/>
      <c r="DA94" s="208"/>
      <c r="DB94" s="208"/>
      <c r="DC94" s="209"/>
      <c r="DG94" s="207"/>
      <c r="DH94" s="208"/>
      <c r="DI94" s="208"/>
      <c r="DJ94" s="208"/>
      <c r="DK94" s="208"/>
      <c r="DL94" s="208"/>
      <c r="DM94" s="208"/>
      <c r="DN94" s="208"/>
      <c r="DO94" s="208"/>
      <c r="DP94" s="208"/>
      <c r="DQ94" s="208"/>
      <c r="DR94" s="208"/>
      <c r="DS94" s="208"/>
      <c r="DT94" s="208"/>
      <c r="DU94" s="208"/>
      <c r="DV94" s="208"/>
      <c r="DW94" s="208"/>
      <c r="DX94" s="209"/>
      <c r="EB94">
        <v>0.136</v>
      </c>
      <c r="EC94">
        <f t="shared" si="2"/>
        <v>0</v>
      </c>
    </row>
    <row r="95" spans="1:133" ht="3.75" customHeight="1">
      <c r="A95" s="32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4"/>
      <c r="AS95" s="170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2"/>
      <c r="BT95" s="221"/>
      <c r="BU95" s="185"/>
      <c r="BV95" s="185"/>
      <c r="BW95" s="185"/>
      <c r="BX95" s="185"/>
      <c r="BY95" s="185"/>
      <c r="BZ95" s="185"/>
      <c r="CA95" s="185"/>
      <c r="CB95" s="185"/>
      <c r="CC95" s="185"/>
      <c r="CD95" s="185"/>
      <c r="CE95" s="185"/>
      <c r="CF95" s="185"/>
      <c r="CG95" s="185"/>
      <c r="CH95" s="185"/>
      <c r="CI95" s="185"/>
      <c r="CJ95" s="185"/>
      <c r="CK95" s="186"/>
      <c r="CL95" s="221"/>
      <c r="CM95" s="185"/>
      <c r="CN95" s="185"/>
      <c r="CO95" s="185"/>
      <c r="CP95" s="185"/>
      <c r="CQ95" s="185"/>
      <c r="CR95" s="185"/>
      <c r="CS95" s="185"/>
      <c r="CT95" s="185"/>
      <c r="CU95" s="185"/>
      <c r="CV95" s="185"/>
      <c r="CW95" s="185"/>
      <c r="CX95" s="185"/>
      <c r="CY95" s="185"/>
      <c r="CZ95" s="185"/>
      <c r="DA95" s="185"/>
      <c r="DB95" s="185"/>
      <c r="DC95" s="186"/>
      <c r="DG95" s="221"/>
      <c r="DH95" s="185"/>
      <c r="DI95" s="185"/>
      <c r="DJ95" s="185"/>
      <c r="DK95" s="185"/>
      <c r="DL95" s="185"/>
      <c r="DM95" s="185"/>
      <c r="DN95" s="185"/>
      <c r="DO95" s="185"/>
      <c r="DP95" s="185"/>
      <c r="DQ95" s="185"/>
      <c r="DR95" s="185"/>
      <c r="DS95" s="185"/>
      <c r="DT95" s="185"/>
      <c r="DU95" s="185"/>
      <c r="DV95" s="185"/>
      <c r="DW95" s="185"/>
      <c r="DX95" s="186"/>
      <c r="EB95">
        <v>0.136</v>
      </c>
      <c r="EC95">
        <f t="shared" si="2"/>
        <v>0</v>
      </c>
    </row>
    <row r="96" spans="1:133" ht="32.25" customHeight="1">
      <c r="A96" s="32"/>
      <c r="B96" s="164" t="s">
        <v>51</v>
      </c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5"/>
      <c r="AS96" s="17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211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7"/>
      <c r="CL96" s="211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7"/>
      <c r="DG96" s="211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7"/>
      <c r="EB96">
        <v>0.136</v>
      </c>
      <c r="EC96">
        <f t="shared" si="2"/>
        <v>0</v>
      </c>
    </row>
    <row r="97" spans="1:133" ht="32.25" customHeight="1">
      <c r="A97" s="32"/>
      <c r="B97" s="164" t="s">
        <v>50</v>
      </c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5"/>
      <c r="AS97" s="17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1"/>
      <c r="BT97" s="211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7"/>
      <c r="CL97" s="211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7"/>
      <c r="DG97" s="211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7"/>
      <c r="EB97">
        <v>0.136</v>
      </c>
      <c r="EC97">
        <f t="shared" si="2"/>
        <v>0</v>
      </c>
    </row>
    <row r="98" spans="1:133" ht="32.25" customHeight="1">
      <c r="A98" s="32"/>
      <c r="B98" s="164" t="s">
        <v>49</v>
      </c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5"/>
      <c r="AS98" s="17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1"/>
      <c r="BT98" s="211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7"/>
      <c r="CL98" s="211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7"/>
      <c r="DG98" s="211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7"/>
      <c r="EB98">
        <v>0.136</v>
      </c>
      <c r="EC98">
        <f t="shared" si="2"/>
        <v>0</v>
      </c>
    </row>
    <row r="99" spans="1:133" ht="84" customHeight="1">
      <c r="A99" s="32"/>
      <c r="B99" s="299" t="s">
        <v>48</v>
      </c>
      <c r="C99" s="299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299"/>
      <c r="AD99" s="299"/>
      <c r="AE99" s="299"/>
      <c r="AF99" s="299"/>
      <c r="AG99" s="299"/>
      <c r="AH99" s="299"/>
      <c r="AI99" s="299"/>
      <c r="AJ99" s="299"/>
      <c r="AK99" s="299"/>
      <c r="AL99" s="299"/>
      <c r="AM99" s="299"/>
      <c r="AN99" s="299"/>
      <c r="AO99" s="299"/>
      <c r="AP99" s="299"/>
      <c r="AQ99" s="299"/>
      <c r="AR99" s="300"/>
      <c r="AS99" s="31"/>
      <c r="AT99" s="302">
        <v>1</v>
      </c>
      <c r="AU99" s="302"/>
      <c r="AV99" s="302"/>
      <c r="AW99" s="302"/>
      <c r="AX99" s="302"/>
      <c r="AY99" s="302"/>
      <c r="AZ99" s="29"/>
      <c r="BA99" s="304" t="s">
        <v>46</v>
      </c>
      <c r="BB99" s="304"/>
      <c r="BC99" s="304"/>
      <c r="BD99" s="304"/>
      <c r="BE99" s="304"/>
      <c r="BF99" s="304"/>
      <c r="BG99" s="304"/>
      <c r="BH99" s="304"/>
      <c r="BI99" s="304"/>
      <c r="BJ99" s="304"/>
      <c r="BK99" s="304"/>
      <c r="BL99" s="304"/>
      <c r="BM99" s="304"/>
      <c r="BN99" s="304"/>
      <c r="BO99" s="304"/>
      <c r="BP99" s="304"/>
      <c r="BQ99" s="304"/>
      <c r="BR99" s="304"/>
      <c r="BS99" s="305"/>
      <c r="BT99" s="222">
        <f>CL99*12*11</f>
        <v>0</v>
      </c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  <c r="CG99" s="223"/>
      <c r="CH99" s="223"/>
      <c r="CI99" s="223"/>
      <c r="CJ99" s="223"/>
      <c r="CK99" s="224"/>
      <c r="CL99" s="222">
        <v>0</v>
      </c>
      <c r="CM99" s="223"/>
      <c r="CN99" s="223"/>
      <c r="CO99" s="223"/>
      <c r="CP99" s="223"/>
      <c r="CQ99" s="223"/>
      <c r="CR99" s="223"/>
      <c r="CS99" s="223"/>
      <c r="CT99" s="223"/>
      <c r="CU99" s="223"/>
      <c r="CV99" s="223"/>
      <c r="CW99" s="223"/>
      <c r="CX99" s="223"/>
      <c r="CY99" s="223"/>
      <c r="CZ99" s="223"/>
      <c r="DA99" s="223"/>
      <c r="DB99" s="223"/>
      <c r="DC99" s="224"/>
      <c r="DG99" s="222">
        <f>4.66</f>
        <v>4.66</v>
      </c>
      <c r="DH99" s="223"/>
      <c r="DI99" s="223"/>
      <c r="DJ99" s="223"/>
      <c r="DK99" s="223"/>
      <c r="DL99" s="223"/>
      <c r="DM99" s="223"/>
      <c r="DN99" s="223"/>
      <c r="DO99" s="223"/>
      <c r="DP99" s="223"/>
      <c r="DQ99" s="223"/>
      <c r="DR99" s="223"/>
      <c r="DS99" s="223"/>
      <c r="DT99" s="223"/>
      <c r="DU99" s="223"/>
      <c r="DV99" s="223"/>
      <c r="DW99" s="223"/>
      <c r="DX99" s="224"/>
      <c r="EB99">
        <v>0.136</v>
      </c>
      <c r="EC99">
        <f t="shared" si="2"/>
        <v>0.6337600000000001</v>
      </c>
    </row>
    <row r="100" spans="1:133" ht="86.25" customHeight="1">
      <c r="A100" s="11"/>
      <c r="B100" s="299" t="s">
        <v>47</v>
      </c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300"/>
      <c r="AS100" s="30"/>
      <c r="AT100" s="302">
        <v>1</v>
      </c>
      <c r="AU100" s="302"/>
      <c r="AV100" s="302"/>
      <c r="AW100" s="302"/>
      <c r="AX100" s="302"/>
      <c r="AY100" s="302"/>
      <c r="AZ100" s="29"/>
      <c r="BA100" s="304" t="s">
        <v>46</v>
      </c>
      <c r="BB100" s="304"/>
      <c r="BC100" s="304"/>
      <c r="BD100" s="304"/>
      <c r="BE100" s="304"/>
      <c r="BF100" s="304"/>
      <c r="BG100" s="304"/>
      <c r="BH100" s="304"/>
      <c r="BI100" s="304"/>
      <c r="BJ100" s="304"/>
      <c r="BK100" s="304"/>
      <c r="BL100" s="304"/>
      <c r="BM100" s="304"/>
      <c r="BN100" s="304"/>
      <c r="BO100" s="304"/>
      <c r="BP100" s="304"/>
      <c r="BQ100" s="304"/>
      <c r="BR100" s="304"/>
      <c r="BS100" s="305"/>
      <c r="BT100" s="306">
        <f>CL100*12*11</f>
        <v>0</v>
      </c>
      <c r="BU100" s="307"/>
      <c r="BV100" s="307"/>
      <c r="BW100" s="307"/>
      <c r="BX100" s="307"/>
      <c r="BY100" s="307"/>
      <c r="BZ100" s="307"/>
      <c r="CA100" s="307"/>
      <c r="CB100" s="307"/>
      <c r="CC100" s="307"/>
      <c r="CD100" s="307"/>
      <c r="CE100" s="307"/>
      <c r="CF100" s="307"/>
      <c r="CG100" s="307"/>
      <c r="CH100" s="307"/>
      <c r="CI100" s="307"/>
      <c r="CJ100" s="307"/>
      <c r="CK100" s="308"/>
      <c r="CL100" s="222">
        <v>0</v>
      </c>
      <c r="CM100" s="223"/>
      <c r="CN100" s="223"/>
      <c r="CO100" s="223"/>
      <c r="CP100" s="223"/>
      <c r="CQ100" s="223"/>
      <c r="CR100" s="223"/>
      <c r="CS100" s="223"/>
      <c r="CT100" s="223"/>
      <c r="CU100" s="223"/>
      <c r="CV100" s="223"/>
      <c r="CW100" s="223"/>
      <c r="CX100" s="223"/>
      <c r="CY100" s="223"/>
      <c r="CZ100" s="223"/>
      <c r="DA100" s="223"/>
      <c r="DB100" s="223"/>
      <c r="DC100" s="224"/>
      <c r="DG100" s="222">
        <v>5.38</v>
      </c>
      <c r="DH100" s="223"/>
      <c r="DI100" s="223"/>
      <c r="DJ100" s="223"/>
      <c r="DK100" s="223"/>
      <c r="DL100" s="223"/>
      <c r="DM100" s="223"/>
      <c r="DN100" s="223"/>
      <c r="DO100" s="223"/>
      <c r="DP100" s="223"/>
      <c r="DQ100" s="223"/>
      <c r="DR100" s="223"/>
      <c r="DS100" s="223"/>
      <c r="DT100" s="223"/>
      <c r="DU100" s="223"/>
      <c r="DV100" s="223"/>
      <c r="DW100" s="223"/>
      <c r="DX100" s="224"/>
      <c r="EB100">
        <v>0.136</v>
      </c>
      <c r="EC100">
        <f t="shared" si="2"/>
        <v>0.73168</v>
      </c>
    </row>
    <row r="101" spans="1:133" ht="42" customHeight="1">
      <c r="A101" s="301" t="s">
        <v>45</v>
      </c>
      <c r="B101" s="301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  <c r="Y101" s="301"/>
      <c r="Z101" s="301"/>
      <c r="AA101" s="301"/>
      <c r="AB101" s="301"/>
      <c r="AC101" s="301"/>
      <c r="AD101" s="301"/>
      <c r="AE101" s="301"/>
      <c r="AF101" s="301"/>
      <c r="AG101" s="301"/>
      <c r="AH101" s="301"/>
      <c r="AI101" s="301"/>
      <c r="AJ101" s="301"/>
      <c r="AK101" s="301"/>
      <c r="AL101" s="301"/>
      <c r="AM101" s="301"/>
      <c r="AN101" s="301"/>
      <c r="AO101" s="301"/>
      <c r="AP101" s="301"/>
      <c r="AQ101" s="301"/>
      <c r="AR101" s="301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301"/>
      <c r="BU101" s="301"/>
      <c r="BV101" s="301"/>
      <c r="BW101" s="301"/>
      <c r="BX101" s="301"/>
      <c r="BY101" s="301"/>
      <c r="BZ101" s="301"/>
      <c r="CA101" s="301"/>
      <c r="CB101" s="301"/>
      <c r="CC101" s="301"/>
      <c r="CD101" s="301"/>
      <c r="CE101" s="301"/>
      <c r="CF101" s="301"/>
      <c r="CG101" s="301"/>
      <c r="CH101" s="301"/>
      <c r="CI101" s="301"/>
      <c r="CJ101" s="301"/>
      <c r="CK101" s="301"/>
      <c r="CL101" s="301"/>
      <c r="CM101" s="301"/>
      <c r="CN101" s="301"/>
      <c r="CO101" s="301"/>
      <c r="CP101" s="301"/>
      <c r="CQ101" s="301"/>
      <c r="CR101" s="301"/>
      <c r="CS101" s="301"/>
      <c r="CT101" s="301"/>
      <c r="CU101" s="301"/>
      <c r="CV101" s="301"/>
      <c r="CW101" s="301"/>
      <c r="CX101" s="301"/>
      <c r="CY101" s="301"/>
      <c r="CZ101" s="301"/>
      <c r="DA101" s="301"/>
      <c r="DB101" s="301"/>
      <c r="DC101" s="301"/>
      <c r="EB101">
        <v>0.136</v>
      </c>
      <c r="EC101">
        <f t="shared" si="2"/>
        <v>0</v>
      </c>
    </row>
    <row r="102" spans="1:133" ht="32.25" customHeight="1">
      <c r="A102" s="28"/>
      <c r="B102" s="164" t="s">
        <v>44</v>
      </c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1"/>
      <c r="AS102" s="21"/>
      <c r="AT102" s="115"/>
      <c r="AU102" s="115"/>
      <c r="AV102" s="115"/>
      <c r="AW102" s="115"/>
      <c r="AX102" s="115"/>
      <c r="AY102" s="115"/>
      <c r="AZ102" s="23"/>
      <c r="BA102" s="269"/>
      <c r="BB102" s="269"/>
      <c r="BC102" s="269"/>
      <c r="BD102" s="269"/>
      <c r="BE102" s="269"/>
      <c r="BF102" s="269"/>
      <c r="BG102" s="269"/>
      <c r="BH102" s="269"/>
      <c r="BI102" s="269"/>
      <c r="BJ102" s="269"/>
      <c r="BK102" s="269"/>
      <c r="BL102" s="269"/>
      <c r="BM102" s="269"/>
      <c r="BN102" s="269"/>
      <c r="BO102" s="269"/>
      <c r="BP102" s="269"/>
      <c r="BQ102" s="269"/>
      <c r="BR102" s="269"/>
      <c r="BS102" s="269"/>
      <c r="BT102" s="151">
        <f>$CM$5*CL102*12</f>
        <v>13255.0668</v>
      </c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152"/>
      <c r="CK102" s="152"/>
      <c r="CL102" s="105">
        <v>0.83</v>
      </c>
      <c r="CM102" s="225"/>
      <c r="CN102" s="225"/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6"/>
      <c r="DG102" s="105">
        <v>0.73</v>
      </c>
      <c r="DH102" s="225"/>
      <c r="DI102" s="225"/>
      <c r="DJ102" s="225"/>
      <c r="DK102" s="225"/>
      <c r="DL102" s="225"/>
      <c r="DM102" s="225"/>
      <c r="DN102" s="225"/>
      <c r="DO102" s="225"/>
      <c r="DP102" s="225"/>
      <c r="DQ102" s="225"/>
      <c r="DR102" s="225"/>
      <c r="DS102" s="225"/>
      <c r="DT102" s="225"/>
      <c r="DU102" s="225"/>
      <c r="DV102" s="225"/>
      <c r="DW102" s="225"/>
      <c r="DX102" s="226"/>
      <c r="EB102">
        <v>0.136</v>
      </c>
      <c r="EC102">
        <f t="shared" si="2"/>
        <v>0.09928000000000001</v>
      </c>
    </row>
    <row r="103" spans="1:133" ht="126.75" customHeight="1">
      <c r="A103" s="27"/>
      <c r="B103" s="264" t="s">
        <v>43</v>
      </c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4"/>
      <c r="AR103" s="265"/>
      <c r="AS103" s="26"/>
      <c r="AT103" s="118">
        <v>1</v>
      </c>
      <c r="AU103" s="118"/>
      <c r="AV103" s="118"/>
      <c r="AW103" s="118"/>
      <c r="AX103" s="118"/>
      <c r="AY103" s="118"/>
      <c r="AZ103" s="25"/>
      <c r="BA103" s="272" t="s">
        <v>39</v>
      </c>
      <c r="BB103" s="272"/>
      <c r="BC103" s="272"/>
      <c r="BD103" s="272"/>
      <c r="BE103" s="272"/>
      <c r="BF103" s="272"/>
      <c r="BG103" s="272"/>
      <c r="BH103" s="272"/>
      <c r="BI103" s="272"/>
      <c r="BJ103" s="272"/>
      <c r="BK103" s="272"/>
      <c r="BL103" s="272"/>
      <c r="BM103" s="272"/>
      <c r="BN103" s="272"/>
      <c r="BO103" s="272"/>
      <c r="BP103" s="272"/>
      <c r="BQ103" s="272"/>
      <c r="BR103" s="272"/>
      <c r="BS103" s="272"/>
      <c r="BT103" s="210"/>
      <c r="BU103" s="205"/>
      <c r="BV103" s="205"/>
      <c r="BW103" s="205"/>
      <c r="BX103" s="205"/>
      <c r="BY103" s="205"/>
      <c r="BZ103" s="205"/>
      <c r="CA103" s="205"/>
      <c r="CB103" s="205"/>
      <c r="CC103" s="205"/>
      <c r="CD103" s="205"/>
      <c r="CE103" s="205"/>
      <c r="CF103" s="205"/>
      <c r="CG103" s="205"/>
      <c r="CH103" s="205"/>
      <c r="CI103" s="205"/>
      <c r="CJ103" s="205"/>
      <c r="CK103" s="205"/>
      <c r="CL103" s="190"/>
      <c r="CM103" s="205"/>
      <c r="CN103" s="205"/>
      <c r="CO103" s="205"/>
      <c r="CP103" s="205"/>
      <c r="CQ103" s="205"/>
      <c r="CR103" s="205"/>
      <c r="CS103" s="205"/>
      <c r="CT103" s="205"/>
      <c r="CU103" s="205"/>
      <c r="CV103" s="205"/>
      <c r="CW103" s="205"/>
      <c r="CX103" s="205"/>
      <c r="CY103" s="205"/>
      <c r="CZ103" s="205"/>
      <c r="DA103" s="205"/>
      <c r="DB103" s="205"/>
      <c r="DC103" s="206"/>
      <c r="DG103" s="190"/>
      <c r="DH103" s="205"/>
      <c r="DI103" s="205"/>
      <c r="DJ103" s="205"/>
      <c r="DK103" s="205"/>
      <c r="DL103" s="205"/>
      <c r="DM103" s="205"/>
      <c r="DN103" s="205"/>
      <c r="DO103" s="205"/>
      <c r="DP103" s="205"/>
      <c r="DQ103" s="205"/>
      <c r="DR103" s="205"/>
      <c r="DS103" s="205"/>
      <c r="DT103" s="205"/>
      <c r="DU103" s="205"/>
      <c r="DV103" s="205"/>
      <c r="DW103" s="205"/>
      <c r="DX103" s="206"/>
      <c r="EB103">
        <v>0.136</v>
      </c>
      <c r="EC103">
        <f t="shared" si="2"/>
        <v>0</v>
      </c>
    </row>
    <row r="104" spans="1:133" ht="46.5" customHeight="1">
      <c r="A104" s="24"/>
      <c r="B104" s="264" t="s">
        <v>42</v>
      </c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64"/>
      <c r="AH104" s="264"/>
      <c r="AI104" s="264"/>
      <c r="AJ104" s="264"/>
      <c r="AK104" s="264"/>
      <c r="AL104" s="264"/>
      <c r="AM104" s="264"/>
      <c r="AN104" s="264"/>
      <c r="AO104" s="264"/>
      <c r="AP104" s="264"/>
      <c r="AQ104" s="264"/>
      <c r="AR104" s="265"/>
      <c r="AS104" s="17"/>
      <c r="AT104" s="303" t="s">
        <v>11</v>
      </c>
      <c r="AU104" s="303"/>
      <c r="AV104" s="303"/>
      <c r="AW104" s="303"/>
      <c r="AX104" s="303"/>
      <c r="AY104" s="303"/>
      <c r="AZ104" s="303"/>
      <c r="BA104" s="303"/>
      <c r="BB104" s="303"/>
      <c r="BC104" s="303"/>
      <c r="BD104" s="303"/>
      <c r="BE104" s="303"/>
      <c r="BF104" s="303"/>
      <c r="BG104" s="303"/>
      <c r="BH104" s="303"/>
      <c r="BI104" s="303"/>
      <c r="BJ104" s="303"/>
      <c r="BK104" s="303"/>
      <c r="BL104" s="303"/>
      <c r="BM104" s="303"/>
      <c r="BN104" s="303"/>
      <c r="BO104" s="303"/>
      <c r="BP104" s="303"/>
      <c r="BQ104" s="303"/>
      <c r="BR104" s="303"/>
      <c r="BS104" s="303"/>
      <c r="BT104" s="210"/>
      <c r="BU104" s="205"/>
      <c r="BV104" s="205"/>
      <c r="BW104" s="205"/>
      <c r="BX104" s="205"/>
      <c r="BY104" s="205"/>
      <c r="BZ104" s="205"/>
      <c r="CA104" s="205"/>
      <c r="CB104" s="205"/>
      <c r="CC104" s="205"/>
      <c r="CD104" s="205"/>
      <c r="CE104" s="205"/>
      <c r="CF104" s="205"/>
      <c r="CG104" s="205"/>
      <c r="CH104" s="205"/>
      <c r="CI104" s="205"/>
      <c r="CJ104" s="205"/>
      <c r="CK104" s="205"/>
      <c r="CL104" s="190"/>
      <c r="CM104" s="205"/>
      <c r="CN104" s="205"/>
      <c r="CO104" s="205"/>
      <c r="CP104" s="205"/>
      <c r="CQ104" s="205"/>
      <c r="CR104" s="205"/>
      <c r="CS104" s="205"/>
      <c r="CT104" s="205"/>
      <c r="CU104" s="205"/>
      <c r="CV104" s="205"/>
      <c r="CW104" s="205"/>
      <c r="CX104" s="205"/>
      <c r="CY104" s="205"/>
      <c r="CZ104" s="205"/>
      <c r="DA104" s="205"/>
      <c r="DB104" s="205"/>
      <c r="DC104" s="206"/>
      <c r="DG104" s="190"/>
      <c r="DH104" s="205"/>
      <c r="DI104" s="205"/>
      <c r="DJ104" s="205"/>
      <c r="DK104" s="205"/>
      <c r="DL104" s="205"/>
      <c r="DM104" s="205"/>
      <c r="DN104" s="205"/>
      <c r="DO104" s="205"/>
      <c r="DP104" s="205"/>
      <c r="DQ104" s="205"/>
      <c r="DR104" s="205"/>
      <c r="DS104" s="205"/>
      <c r="DT104" s="205"/>
      <c r="DU104" s="205"/>
      <c r="DV104" s="205"/>
      <c r="DW104" s="205"/>
      <c r="DX104" s="206"/>
      <c r="EB104">
        <v>0.136</v>
      </c>
      <c r="EC104">
        <f t="shared" si="2"/>
        <v>0</v>
      </c>
    </row>
    <row r="105" spans="1:133" ht="24.75" customHeight="1">
      <c r="A105" s="11"/>
      <c r="B105" s="266" t="s">
        <v>41</v>
      </c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8"/>
      <c r="AS105" s="21"/>
      <c r="AT105" s="115"/>
      <c r="AU105" s="115"/>
      <c r="AV105" s="115"/>
      <c r="AW105" s="115"/>
      <c r="AX105" s="115"/>
      <c r="AY105" s="115"/>
      <c r="AZ105" s="23"/>
      <c r="BA105" s="269"/>
      <c r="BB105" s="269"/>
      <c r="BC105" s="269"/>
      <c r="BD105" s="269"/>
      <c r="BE105" s="269"/>
      <c r="BF105" s="269"/>
      <c r="BG105" s="269"/>
      <c r="BH105" s="269"/>
      <c r="BI105" s="269"/>
      <c r="BJ105" s="269"/>
      <c r="BK105" s="269"/>
      <c r="BL105" s="269"/>
      <c r="BM105" s="269"/>
      <c r="BN105" s="269"/>
      <c r="BO105" s="269"/>
      <c r="BP105" s="269"/>
      <c r="BQ105" s="269"/>
      <c r="BR105" s="269"/>
      <c r="BS105" s="269"/>
      <c r="BT105" s="151">
        <f>$CM$5*CL105*12</f>
        <v>11817.7704</v>
      </c>
      <c r="BU105" s="152"/>
      <c r="BV105" s="152"/>
      <c r="BW105" s="152"/>
      <c r="BX105" s="152"/>
      <c r="BY105" s="152"/>
      <c r="BZ105" s="152"/>
      <c r="CA105" s="152"/>
      <c r="CB105" s="152"/>
      <c r="CC105" s="152"/>
      <c r="CD105" s="152"/>
      <c r="CE105" s="152"/>
      <c r="CF105" s="152"/>
      <c r="CG105" s="152"/>
      <c r="CH105" s="152"/>
      <c r="CI105" s="152"/>
      <c r="CJ105" s="152"/>
      <c r="CK105" s="152"/>
      <c r="CL105" s="105">
        <v>0.74</v>
      </c>
      <c r="CM105" s="225"/>
      <c r="CN105" s="225"/>
      <c r="CO105" s="225"/>
      <c r="CP105" s="225"/>
      <c r="CQ105" s="225"/>
      <c r="CR105" s="225"/>
      <c r="CS105" s="225"/>
      <c r="CT105" s="225"/>
      <c r="CU105" s="225"/>
      <c r="CV105" s="225"/>
      <c r="CW105" s="225"/>
      <c r="CX105" s="225"/>
      <c r="CY105" s="225"/>
      <c r="CZ105" s="225"/>
      <c r="DA105" s="225"/>
      <c r="DB105" s="225"/>
      <c r="DC105" s="226"/>
      <c r="DG105" s="105">
        <v>0.97</v>
      </c>
      <c r="DH105" s="225"/>
      <c r="DI105" s="225"/>
      <c r="DJ105" s="225"/>
      <c r="DK105" s="225"/>
      <c r="DL105" s="225"/>
      <c r="DM105" s="225"/>
      <c r="DN105" s="225"/>
      <c r="DO105" s="225"/>
      <c r="DP105" s="225"/>
      <c r="DQ105" s="225"/>
      <c r="DR105" s="225"/>
      <c r="DS105" s="225"/>
      <c r="DT105" s="225"/>
      <c r="DU105" s="225"/>
      <c r="DV105" s="225"/>
      <c r="DW105" s="225"/>
      <c r="DX105" s="226"/>
      <c r="EB105">
        <v>0.136</v>
      </c>
      <c r="EC105">
        <f t="shared" si="2"/>
        <v>0.13192</v>
      </c>
    </row>
    <row r="106" spans="1:133" ht="93.75" customHeight="1">
      <c r="A106" s="11"/>
      <c r="B106" s="164" t="s">
        <v>40</v>
      </c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5"/>
      <c r="AS106" s="17"/>
      <c r="AT106" s="118">
        <v>1</v>
      </c>
      <c r="AU106" s="118"/>
      <c r="AV106" s="118"/>
      <c r="AW106" s="118"/>
      <c r="AX106" s="118"/>
      <c r="AY106" s="118"/>
      <c r="AZ106" s="22"/>
      <c r="BA106" s="272" t="s">
        <v>39</v>
      </c>
      <c r="BB106" s="272"/>
      <c r="BC106" s="272"/>
      <c r="BD106" s="272"/>
      <c r="BE106" s="272"/>
      <c r="BF106" s="272"/>
      <c r="BG106" s="272"/>
      <c r="BH106" s="272"/>
      <c r="BI106" s="272"/>
      <c r="BJ106" s="272"/>
      <c r="BK106" s="272"/>
      <c r="BL106" s="272"/>
      <c r="BM106" s="272"/>
      <c r="BN106" s="272"/>
      <c r="BO106" s="272"/>
      <c r="BP106" s="272"/>
      <c r="BQ106" s="272"/>
      <c r="BR106" s="272"/>
      <c r="BS106" s="272"/>
      <c r="BT106" s="210"/>
      <c r="BU106" s="205"/>
      <c r="BV106" s="205"/>
      <c r="BW106" s="205"/>
      <c r="BX106" s="205"/>
      <c r="BY106" s="205"/>
      <c r="BZ106" s="205"/>
      <c r="CA106" s="205"/>
      <c r="CB106" s="205"/>
      <c r="CC106" s="205"/>
      <c r="CD106" s="205"/>
      <c r="CE106" s="205"/>
      <c r="CF106" s="205"/>
      <c r="CG106" s="205"/>
      <c r="CH106" s="205"/>
      <c r="CI106" s="205"/>
      <c r="CJ106" s="205"/>
      <c r="CK106" s="205"/>
      <c r="CL106" s="190"/>
      <c r="CM106" s="205"/>
      <c r="CN106" s="205"/>
      <c r="CO106" s="205"/>
      <c r="CP106" s="205"/>
      <c r="CQ106" s="205"/>
      <c r="CR106" s="205"/>
      <c r="CS106" s="205"/>
      <c r="CT106" s="205"/>
      <c r="CU106" s="205"/>
      <c r="CV106" s="205"/>
      <c r="CW106" s="205"/>
      <c r="CX106" s="205"/>
      <c r="CY106" s="205"/>
      <c r="CZ106" s="205"/>
      <c r="DA106" s="205"/>
      <c r="DB106" s="205"/>
      <c r="DC106" s="206"/>
      <c r="DG106" s="190"/>
      <c r="DH106" s="205"/>
      <c r="DI106" s="205"/>
      <c r="DJ106" s="205"/>
      <c r="DK106" s="205"/>
      <c r="DL106" s="205"/>
      <c r="DM106" s="205"/>
      <c r="DN106" s="205"/>
      <c r="DO106" s="205"/>
      <c r="DP106" s="205"/>
      <c r="DQ106" s="205"/>
      <c r="DR106" s="205"/>
      <c r="DS106" s="205"/>
      <c r="DT106" s="205"/>
      <c r="DU106" s="205"/>
      <c r="DV106" s="205"/>
      <c r="DW106" s="205"/>
      <c r="DX106" s="206"/>
      <c r="EB106">
        <v>0.136</v>
      </c>
      <c r="EC106">
        <f t="shared" si="2"/>
        <v>0</v>
      </c>
    </row>
    <row r="107" spans="1:133" ht="139.5" customHeight="1">
      <c r="A107" s="11"/>
      <c r="B107" s="309" t="s">
        <v>38</v>
      </c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10"/>
      <c r="AS107" s="21"/>
      <c r="AT107" s="311" t="s">
        <v>11</v>
      </c>
      <c r="AU107" s="311"/>
      <c r="AV107" s="311"/>
      <c r="AW107" s="311"/>
      <c r="AX107" s="311"/>
      <c r="AY107" s="311"/>
      <c r="AZ107" s="311"/>
      <c r="BA107" s="311"/>
      <c r="BB107" s="311"/>
      <c r="BC107" s="311"/>
      <c r="BD107" s="311"/>
      <c r="BE107" s="311"/>
      <c r="BF107" s="311"/>
      <c r="BG107" s="311"/>
      <c r="BH107" s="311"/>
      <c r="BI107" s="311"/>
      <c r="BJ107" s="311"/>
      <c r="BK107" s="311"/>
      <c r="BL107" s="311"/>
      <c r="BM107" s="311"/>
      <c r="BN107" s="311"/>
      <c r="BO107" s="311"/>
      <c r="BP107" s="311"/>
      <c r="BQ107" s="311"/>
      <c r="BR107" s="311"/>
      <c r="BS107" s="311"/>
      <c r="BT107" s="221"/>
      <c r="BU107" s="185"/>
      <c r="BV107" s="185"/>
      <c r="BW107" s="185"/>
      <c r="BX107" s="185"/>
      <c r="BY107" s="185"/>
      <c r="BZ107" s="185"/>
      <c r="CA107" s="185"/>
      <c r="CB107" s="185"/>
      <c r="CC107" s="185"/>
      <c r="CD107" s="185"/>
      <c r="CE107" s="185"/>
      <c r="CF107" s="185"/>
      <c r="CG107" s="185"/>
      <c r="CH107" s="185"/>
      <c r="CI107" s="185"/>
      <c r="CJ107" s="185"/>
      <c r="CK107" s="185"/>
      <c r="CL107" s="184"/>
      <c r="CM107" s="185"/>
      <c r="CN107" s="185"/>
      <c r="CO107" s="185"/>
      <c r="CP107" s="185"/>
      <c r="CQ107" s="185"/>
      <c r="CR107" s="185"/>
      <c r="CS107" s="185"/>
      <c r="CT107" s="185"/>
      <c r="CU107" s="185"/>
      <c r="CV107" s="185"/>
      <c r="CW107" s="185"/>
      <c r="CX107" s="185"/>
      <c r="CY107" s="185"/>
      <c r="CZ107" s="185"/>
      <c r="DA107" s="185"/>
      <c r="DB107" s="185"/>
      <c r="DC107" s="186"/>
      <c r="DG107" s="184"/>
      <c r="DH107" s="185"/>
      <c r="DI107" s="185"/>
      <c r="DJ107" s="185"/>
      <c r="DK107" s="185"/>
      <c r="DL107" s="185"/>
      <c r="DM107" s="185"/>
      <c r="DN107" s="185"/>
      <c r="DO107" s="185"/>
      <c r="DP107" s="185"/>
      <c r="DQ107" s="185"/>
      <c r="DR107" s="185"/>
      <c r="DS107" s="185"/>
      <c r="DT107" s="185"/>
      <c r="DU107" s="185"/>
      <c r="DV107" s="185"/>
      <c r="DW107" s="185"/>
      <c r="DX107" s="186"/>
      <c r="EB107">
        <v>0.136</v>
      </c>
      <c r="EC107">
        <f t="shared" si="2"/>
        <v>0</v>
      </c>
    </row>
    <row r="108" spans="1:133" ht="34.5" customHeight="1" outlineLevel="1">
      <c r="A108" s="11"/>
      <c r="B108" s="164" t="s">
        <v>37</v>
      </c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70"/>
      <c r="AF108" s="270"/>
      <c r="AG108" s="270"/>
      <c r="AH108" s="270"/>
      <c r="AI108" s="270"/>
      <c r="AJ108" s="270"/>
      <c r="AK108" s="270"/>
      <c r="AL108" s="270"/>
      <c r="AM108" s="270"/>
      <c r="AN108" s="270"/>
      <c r="AO108" s="270"/>
      <c r="AP108" s="270"/>
      <c r="AQ108" s="270"/>
      <c r="AR108" s="271"/>
      <c r="AS108" s="17"/>
      <c r="AT108" s="115"/>
      <c r="AU108" s="115"/>
      <c r="AV108" s="115"/>
      <c r="AW108" s="115"/>
      <c r="AX108" s="115"/>
      <c r="AY108" s="115"/>
      <c r="AZ108" s="20"/>
      <c r="BA108" s="269"/>
      <c r="BB108" s="269"/>
      <c r="BC108" s="269"/>
      <c r="BD108" s="269"/>
      <c r="BE108" s="269"/>
      <c r="BF108" s="269"/>
      <c r="BG108" s="269"/>
      <c r="BH108" s="269"/>
      <c r="BI108" s="269"/>
      <c r="BJ108" s="269"/>
      <c r="BK108" s="269"/>
      <c r="BL108" s="269"/>
      <c r="BM108" s="269"/>
      <c r="BN108" s="269"/>
      <c r="BO108" s="269"/>
      <c r="BP108" s="269"/>
      <c r="BQ108" s="269"/>
      <c r="BR108" s="269"/>
      <c r="BS108" s="312"/>
      <c r="BT108" s="316"/>
      <c r="BU108" s="317"/>
      <c r="BV108" s="317"/>
      <c r="BW108" s="317"/>
      <c r="BX108" s="317"/>
      <c r="BY108" s="317"/>
      <c r="BZ108" s="317"/>
      <c r="CA108" s="317"/>
      <c r="CB108" s="317"/>
      <c r="CC108" s="317"/>
      <c r="CD108" s="317"/>
      <c r="CE108" s="317"/>
      <c r="CF108" s="317"/>
      <c r="CG108" s="317"/>
      <c r="CH108" s="317"/>
      <c r="CI108" s="317"/>
      <c r="CJ108" s="317"/>
      <c r="CK108" s="318"/>
      <c r="CL108" s="227"/>
      <c r="CM108" s="197"/>
      <c r="CN108" s="197"/>
      <c r="CO108" s="197"/>
      <c r="CP108" s="197"/>
      <c r="CQ108" s="197"/>
      <c r="CR108" s="197"/>
      <c r="CS108" s="197"/>
      <c r="CT108" s="197"/>
      <c r="CU108" s="197"/>
      <c r="CV108" s="197"/>
      <c r="CW108" s="197"/>
      <c r="CX108" s="197"/>
      <c r="CY108" s="197"/>
      <c r="CZ108" s="197"/>
      <c r="DA108" s="197"/>
      <c r="DB108" s="197"/>
      <c r="DC108" s="198"/>
      <c r="DG108" s="227"/>
      <c r="DH108" s="197"/>
      <c r="DI108" s="197"/>
      <c r="DJ108" s="197"/>
      <c r="DK108" s="197"/>
      <c r="DL108" s="197"/>
      <c r="DM108" s="197"/>
      <c r="DN108" s="197"/>
      <c r="DO108" s="197"/>
      <c r="DP108" s="197"/>
      <c r="DQ108" s="197"/>
      <c r="DR108" s="197"/>
      <c r="DS108" s="197"/>
      <c r="DT108" s="197"/>
      <c r="DU108" s="197"/>
      <c r="DV108" s="197"/>
      <c r="DW108" s="197"/>
      <c r="DX108" s="198"/>
      <c r="EB108">
        <v>0.136</v>
      </c>
      <c r="EC108">
        <f t="shared" si="2"/>
        <v>0</v>
      </c>
    </row>
    <row r="109" spans="1:133" ht="138" customHeight="1" outlineLevel="1">
      <c r="A109" s="11"/>
      <c r="B109" s="309" t="s">
        <v>36</v>
      </c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3"/>
      <c r="AK109" s="313"/>
      <c r="AL109" s="313"/>
      <c r="AM109" s="313"/>
      <c r="AN109" s="313"/>
      <c r="AO109" s="313"/>
      <c r="AP109" s="313"/>
      <c r="AQ109" s="313"/>
      <c r="AR109" s="314"/>
      <c r="AS109" s="21"/>
      <c r="AT109" s="311" t="s">
        <v>11</v>
      </c>
      <c r="AU109" s="311"/>
      <c r="AV109" s="311"/>
      <c r="AW109" s="311"/>
      <c r="AX109" s="311"/>
      <c r="AY109" s="311"/>
      <c r="AZ109" s="311"/>
      <c r="BA109" s="311"/>
      <c r="BB109" s="311"/>
      <c r="BC109" s="311"/>
      <c r="BD109" s="311"/>
      <c r="BE109" s="311"/>
      <c r="BF109" s="311"/>
      <c r="BG109" s="311"/>
      <c r="BH109" s="311"/>
      <c r="BI109" s="311"/>
      <c r="BJ109" s="311"/>
      <c r="BK109" s="311"/>
      <c r="BL109" s="311"/>
      <c r="BM109" s="311"/>
      <c r="BN109" s="311"/>
      <c r="BO109" s="311"/>
      <c r="BP109" s="311"/>
      <c r="BQ109" s="311"/>
      <c r="BR109" s="311"/>
      <c r="BS109" s="315"/>
      <c r="BT109" s="207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9"/>
      <c r="CL109" s="228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9"/>
      <c r="DG109" s="228"/>
      <c r="DH109" s="208"/>
      <c r="DI109" s="208"/>
      <c r="DJ109" s="208"/>
      <c r="DK109" s="208"/>
      <c r="DL109" s="208"/>
      <c r="DM109" s="208"/>
      <c r="DN109" s="208"/>
      <c r="DO109" s="208"/>
      <c r="DP109" s="208"/>
      <c r="DQ109" s="208"/>
      <c r="DR109" s="208"/>
      <c r="DS109" s="208"/>
      <c r="DT109" s="208"/>
      <c r="DU109" s="208"/>
      <c r="DV109" s="208"/>
      <c r="DW109" s="208"/>
      <c r="DX109" s="209"/>
      <c r="EB109">
        <v>0.136</v>
      </c>
      <c r="EC109">
        <f t="shared" si="2"/>
        <v>0</v>
      </c>
    </row>
    <row r="110" spans="1:133" ht="42" customHeight="1">
      <c r="A110" s="11"/>
      <c r="B110" s="109" t="s">
        <v>35</v>
      </c>
      <c r="C110" s="321"/>
      <c r="D110" s="321"/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  <c r="AB110" s="321"/>
      <c r="AC110" s="321"/>
      <c r="AD110" s="321"/>
      <c r="AE110" s="321"/>
      <c r="AF110" s="321"/>
      <c r="AG110" s="321"/>
      <c r="AH110" s="321"/>
      <c r="AI110" s="321"/>
      <c r="AJ110" s="321"/>
      <c r="AK110" s="321"/>
      <c r="AL110" s="321"/>
      <c r="AM110" s="321"/>
      <c r="AN110" s="321"/>
      <c r="AO110" s="321"/>
      <c r="AP110" s="321"/>
      <c r="AQ110" s="321"/>
      <c r="AR110" s="322"/>
      <c r="AS110" s="17"/>
      <c r="AT110" s="115"/>
      <c r="AU110" s="115"/>
      <c r="AV110" s="115"/>
      <c r="AW110" s="115"/>
      <c r="AX110" s="115"/>
      <c r="AY110" s="115"/>
      <c r="AZ110" s="20"/>
      <c r="BA110" s="269"/>
      <c r="BB110" s="269"/>
      <c r="BC110" s="269"/>
      <c r="BD110" s="269"/>
      <c r="BE110" s="269"/>
      <c r="BF110" s="269"/>
      <c r="BG110" s="269"/>
      <c r="BH110" s="269"/>
      <c r="BI110" s="269"/>
      <c r="BJ110" s="269"/>
      <c r="BK110" s="269"/>
      <c r="BL110" s="269"/>
      <c r="BM110" s="269"/>
      <c r="BN110" s="269"/>
      <c r="BO110" s="269"/>
      <c r="BP110" s="269"/>
      <c r="BQ110" s="269"/>
      <c r="BR110" s="269"/>
      <c r="BS110" s="269"/>
      <c r="BT110" s="323">
        <f>$CM$5*CL110*12</f>
        <v>30981.7224</v>
      </c>
      <c r="BU110" s="324"/>
      <c r="BV110" s="324"/>
      <c r="BW110" s="324"/>
      <c r="BX110" s="324"/>
      <c r="BY110" s="324"/>
      <c r="BZ110" s="324"/>
      <c r="CA110" s="324"/>
      <c r="CB110" s="324"/>
      <c r="CC110" s="324"/>
      <c r="CD110" s="324"/>
      <c r="CE110" s="324"/>
      <c r="CF110" s="324"/>
      <c r="CG110" s="324"/>
      <c r="CH110" s="324"/>
      <c r="CI110" s="324"/>
      <c r="CJ110" s="324"/>
      <c r="CK110" s="325"/>
      <c r="CL110" s="187">
        <v>1.94</v>
      </c>
      <c r="CM110" s="188"/>
      <c r="CN110" s="188"/>
      <c r="CO110" s="188"/>
      <c r="CP110" s="188"/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9"/>
      <c r="DG110" s="187">
        <v>0.95</v>
      </c>
      <c r="DH110" s="188"/>
      <c r="DI110" s="188"/>
      <c r="DJ110" s="188"/>
      <c r="DK110" s="188"/>
      <c r="DL110" s="188"/>
      <c r="DM110" s="188"/>
      <c r="DN110" s="188"/>
      <c r="DO110" s="188"/>
      <c r="DP110" s="188"/>
      <c r="DQ110" s="188"/>
      <c r="DR110" s="188"/>
      <c r="DS110" s="188"/>
      <c r="DT110" s="188"/>
      <c r="DU110" s="188"/>
      <c r="DV110" s="188"/>
      <c r="DW110" s="188"/>
      <c r="DX110" s="189"/>
      <c r="EB110">
        <v>0.136</v>
      </c>
      <c r="EC110">
        <f t="shared" si="2"/>
        <v>0.1292</v>
      </c>
    </row>
    <row r="111" spans="1:133" ht="110.25" customHeight="1">
      <c r="A111" s="19"/>
      <c r="B111" s="309" t="s">
        <v>34</v>
      </c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  <c r="AE111" s="309"/>
      <c r="AF111" s="309"/>
      <c r="AG111" s="309"/>
      <c r="AH111" s="309"/>
      <c r="AI111" s="309"/>
      <c r="AJ111" s="309"/>
      <c r="AK111" s="309"/>
      <c r="AL111" s="309"/>
      <c r="AM111" s="309"/>
      <c r="AN111" s="309"/>
      <c r="AO111" s="309"/>
      <c r="AP111" s="309"/>
      <c r="AQ111" s="309"/>
      <c r="AR111" s="310"/>
      <c r="AS111" s="18"/>
      <c r="AT111" s="311" t="s">
        <v>11</v>
      </c>
      <c r="AU111" s="311"/>
      <c r="AV111" s="311"/>
      <c r="AW111" s="311"/>
      <c r="AX111" s="311"/>
      <c r="AY111" s="311"/>
      <c r="AZ111" s="311"/>
      <c r="BA111" s="311"/>
      <c r="BB111" s="311"/>
      <c r="BC111" s="311"/>
      <c r="BD111" s="311"/>
      <c r="BE111" s="311"/>
      <c r="BF111" s="311"/>
      <c r="BG111" s="311"/>
      <c r="BH111" s="311"/>
      <c r="BI111" s="311"/>
      <c r="BJ111" s="311"/>
      <c r="BK111" s="311"/>
      <c r="BL111" s="311"/>
      <c r="BM111" s="311"/>
      <c r="BN111" s="311"/>
      <c r="BO111" s="311"/>
      <c r="BP111" s="311"/>
      <c r="BQ111" s="311"/>
      <c r="BR111" s="311"/>
      <c r="BS111" s="311"/>
      <c r="BT111" s="210"/>
      <c r="BU111" s="205"/>
      <c r="BV111" s="205"/>
      <c r="BW111" s="205"/>
      <c r="BX111" s="205"/>
      <c r="BY111" s="205"/>
      <c r="BZ111" s="205"/>
      <c r="CA111" s="205"/>
      <c r="CB111" s="205"/>
      <c r="CC111" s="205"/>
      <c r="CD111" s="205"/>
      <c r="CE111" s="205"/>
      <c r="CF111" s="205"/>
      <c r="CG111" s="205"/>
      <c r="CH111" s="205"/>
      <c r="CI111" s="205"/>
      <c r="CJ111" s="205"/>
      <c r="CK111" s="205"/>
      <c r="CL111" s="190"/>
      <c r="CM111" s="205"/>
      <c r="CN111" s="205"/>
      <c r="CO111" s="205"/>
      <c r="CP111" s="205"/>
      <c r="CQ111" s="205"/>
      <c r="CR111" s="205"/>
      <c r="CS111" s="205"/>
      <c r="CT111" s="205"/>
      <c r="CU111" s="205"/>
      <c r="CV111" s="205"/>
      <c r="CW111" s="205"/>
      <c r="CX111" s="205"/>
      <c r="CY111" s="205"/>
      <c r="CZ111" s="205"/>
      <c r="DA111" s="205"/>
      <c r="DB111" s="205"/>
      <c r="DC111" s="206"/>
      <c r="DG111" s="190"/>
      <c r="DH111" s="205"/>
      <c r="DI111" s="205"/>
      <c r="DJ111" s="205"/>
      <c r="DK111" s="205"/>
      <c r="DL111" s="205"/>
      <c r="DM111" s="205"/>
      <c r="DN111" s="205"/>
      <c r="DO111" s="205"/>
      <c r="DP111" s="205"/>
      <c r="DQ111" s="205"/>
      <c r="DR111" s="205"/>
      <c r="DS111" s="205"/>
      <c r="DT111" s="205"/>
      <c r="DU111" s="205"/>
      <c r="DV111" s="205"/>
      <c r="DW111" s="205"/>
      <c r="DX111" s="206"/>
      <c r="EB111">
        <v>0.136</v>
      </c>
      <c r="EC111">
        <f t="shared" si="2"/>
        <v>0</v>
      </c>
    </row>
    <row r="112" spans="1:133" ht="60" customHeight="1">
      <c r="A112" s="11"/>
      <c r="B112" s="264" t="s">
        <v>33</v>
      </c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  <c r="Z112" s="264"/>
      <c r="AA112" s="264"/>
      <c r="AB112" s="264"/>
      <c r="AC112" s="264"/>
      <c r="AD112" s="264"/>
      <c r="AE112" s="264"/>
      <c r="AF112" s="264"/>
      <c r="AG112" s="264"/>
      <c r="AH112" s="264"/>
      <c r="AI112" s="264"/>
      <c r="AJ112" s="264"/>
      <c r="AK112" s="264"/>
      <c r="AL112" s="264"/>
      <c r="AM112" s="264"/>
      <c r="AN112" s="264"/>
      <c r="AO112" s="264"/>
      <c r="AP112" s="264"/>
      <c r="AQ112" s="264"/>
      <c r="AR112" s="265"/>
      <c r="AS112" s="17"/>
      <c r="AT112" s="303" t="s">
        <v>14</v>
      </c>
      <c r="AU112" s="303"/>
      <c r="AV112" s="303"/>
      <c r="AW112" s="303"/>
      <c r="AX112" s="303"/>
      <c r="AY112" s="303"/>
      <c r="AZ112" s="303"/>
      <c r="BA112" s="303"/>
      <c r="BB112" s="303"/>
      <c r="BC112" s="303"/>
      <c r="BD112" s="303"/>
      <c r="BE112" s="303"/>
      <c r="BF112" s="303"/>
      <c r="BG112" s="303"/>
      <c r="BH112" s="303"/>
      <c r="BI112" s="303"/>
      <c r="BJ112" s="303"/>
      <c r="BK112" s="303"/>
      <c r="BL112" s="303"/>
      <c r="BM112" s="303"/>
      <c r="BN112" s="303"/>
      <c r="BO112" s="303"/>
      <c r="BP112" s="303"/>
      <c r="BQ112" s="303"/>
      <c r="BR112" s="303"/>
      <c r="BS112" s="303"/>
      <c r="BT112" s="210"/>
      <c r="BU112" s="205"/>
      <c r="BV112" s="205"/>
      <c r="BW112" s="205"/>
      <c r="BX112" s="205"/>
      <c r="BY112" s="205"/>
      <c r="BZ112" s="205"/>
      <c r="CA112" s="205"/>
      <c r="CB112" s="205"/>
      <c r="CC112" s="205"/>
      <c r="CD112" s="205"/>
      <c r="CE112" s="205"/>
      <c r="CF112" s="205"/>
      <c r="CG112" s="205"/>
      <c r="CH112" s="205"/>
      <c r="CI112" s="205"/>
      <c r="CJ112" s="205"/>
      <c r="CK112" s="205"/>
      <c r="CL112" s="190"/>
      <c r="CM112" s="205"/>
      <c r="CN112" s="205"/>
      <c r="CO112" s="205"/>
      <c r="CP112" s="205"/>
      <c r="CQ112" s="205"/>
      <c r="CR112" s="205"/>
      <c r="CS112" s="205"/>
      <c r="CT112" s="205"/>
      <c r="CU112" s="205"/>
      <c r="CV112" s="205"/>
      <c r="CW112" s="205"/>
      <c r="CX112" s="205"/>
      <c r="CY112" s="205"/>
      <c r="CZ112" s="205"/>
      <c r="DA112" s="205"/>
      <c r="DB112" s="205"/>
      <c r="DC112" s="206"/>
      <c r="DG112" s="190"/>
      <c r="DH112" s="205"/>
      <c r="DI112" s="205"/>
      <c r="DJ112" s="205"/>
      <c r="DK112" s="205"/>
      <c r="DL112" s="205"/>
      <c r="DM112" s="205"/>
      <c r="DN112" s="205"/>
      <c r="DO112" s="205"/>
      <c r="DP112" s="205"/>
      <c r="DQ112" s="205"/>
      <c r="DR112" s="205"/>
      <c r="DS112" s="205"/>
      <c r="DT112" s="205"/>
      <c r="DU112" s="205"/>
      <c r="DV112" s="205"/>
      <c r="DW112" s="205"/>
      <c r="DX112" s="206"/>
      <c r="EB112">
        <v>0.136</v>
      </c>
      <c r="EC112">
        <f t="shared" si="2"/>
        <v>0</v>
      </c>
    </row>
    <row r="113" spans="1:133" ht="32.25" customHeight="1">
      <c r="A113" s="11"/>
      <c r="B113" s="327" t="s">
        <v>32</v>
      </c>
      <c r="C113" s="327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27"/>
      <c r="T113" s="327"/>
      <c r="U113" s="327"/>
      <c r="V113" s="327"/>
      <c r="W113" s="327"/>
      <c r="X113" s="327"/>
      <c r="Y113" s="327"/>
      <c r="Z113" s="327"/>
      <c r="AA113" s="327"/>
      <c r="AB113" s="327"/>
      <c r="AC113" s="327"/>
      <c r="AD113" s="327"/>
      <c r="AE113" s="327"/>
      <c r="AF113" s="327"/>
      <c r="AG113" s="327"/>
      <c r="AH113" s="327"/>
      <c r="AI113" s="327"/>
      <c r="AJ113" s="327"/>
      <c r="AK113" s="327"/>
      <c r="AL113" s="327"/>
      <c r="AM113" s="327"/>
      <c r="AN113" s="327"/>
      <c r="AO113" s="327"/>
      <c r="AP113" s="327"/>
      <c r="AQ113" s="327"/>
      <c r="AR113" s="328"/>
      <c r="AS113" s="16"/>
      <c r="AT113" s="326" t="s">
        <v>11</v>
      </c>
      <c r="AU113" s="326"/>
      <c r="AV113" s="326"/>
      <c r="AW113" s="326"/>
      <c r="AX113" s="326"/>
      <c r="AY113" s="326"/>
      <c r="AZ113" s="326"/>
      <c r="BA113" s="326"/>
      <c r="BB113" s="326"/>
      <c r="BC113" s="326"/>
      <c r="BD113" s="326"/>
      <c r="BE113" s="326"/>
      <c r="BF113" s="326"/>
      <c r="BG113" s="326"/>
      <c r="BH113" s="326"/>
      <c r="BI113" s="326"/>
      <c r="BJ113" s="326"/>
      <c r="BK113" s="326"/>
      <c r="BL113" s="326"/>
      <c r="BM113" s="326"/>
      <c r="BN113" s="326"/>
      <c r="BO113" s="326"/>
      <c r="BP113" s="326"/>
      <c r="BQ113" s="326"/>
      <c r="BR113" s="326"/>
      <c r="BS113" s="326"/>
      <c r="BT113" s="221"/>
      <c r="BU113" s="185"/>
      <c r="BV113" s="185"/>
      <c r="BW113" s="185"/>
      <c r="BX113" s="185"/>
      <c r="BY113" s="185"/>
      <c r="BZ113" s="185"/>
      <c r="CA113" s="185"/>
      <c r="CB113" s="185"/>
      <c r="CC113" s="185"/>
      <c r="CD113" s="185"/>
      <c r="CE113" s="185"/>
      <c r="CF113" s="185"/>
      <c r="CG113" s="185"/>
      <c r="CH113" s="185"/>
      <c r="CI113" s="185"/>
      <c r="CJ113" s="185"/>
      <c r="CK113" s="185"/>
      <c r="CL113" s="184"/>
      <c r="CM113" s="185"/>
      <c r="CN113" s="185"/>
      <c r="CO113" s="185"/>
      <c r="CP113" s="185"/>
      <c r="CQ113" s="185"/>
      <c r="CR113" s="185"/>
      <c r="CS113" s="185"/>
      <c r="CT113" s="185"/>
      <c r="CU113" s="185"/>
      <c r="CV113" s="185"/>
      <c r="CW113" s="185"/>
      <c r="CX113" s="185"/>
      <c r="CY113" s="185"/>
      <c r="CZ113" s="185"/>
      <c r="DA113" s="185"/>
      <c r="DB113" s="185"/>
      <c r="DC113" s="186"/>
      <c r="DG113" s="184"/>
      <c r="DH113" s="185"/>
      <c r="DI113" s="185"/>
      <c r="DJ113" s="185"/>
      <c r="DK113" s="185"/>
      <c r="DL113" s="185"/>
      <c r="DM113" s="185"/>
      <c r="DN113" s="185"/>
      <c r="DO113" s="185"/>
      <c r="DP113" s="185"/>
      <c r="DQ113" s="185"/>
      <c r="DR113" s="185"/>
      <c r="DS113" s="185"/>
      <c r="DT113" s="185"/>
      <c r="DU113" s="185"/>
      <c r="DV113" s="185"/>
      <c r="DW113" s="185"/>
      <c r="DX113" s="186"/>
      <c r="EB113">
        <v>0.136</v>
      </c>
      <c r="EC113">
        <f t="shared" si="2"/>
        <v>0</v>
      </c>
    </row>
    <row r="114" spans="1:133" ht="27" customHeight="1">
      <c r="A114" s="15"/>
      <c r="B114" s="294" t="s">
        <v>31</v>
      </c>
      <c r="C114" s="294"/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  <c r="AB114" s="294"/>
      <c r="AC114" s="294"/>
      <c r="AD114" s="294"/>
      <c r="AE114" s="294"/>
      <c r="AF114" s="294"/>
      <c r="AG114" s="294"/>
      <c r="AH114" s="294"/>
      <c r="AI114" s="294"/>
      <c r="AJ114" s="294"/>
      <c r="AK114" s="294"/>
      <c r="AL114" s="294"/>
      <c r="AM114" s="294"/>
      <c r="AN114" s="294"/>
      <c r="AO114" s="294"/>
      <c r="AP114" s="294"/>
      <c r="AQ114" s="294"/>
      <c r="AR114" s="294"/>
      <c r="AS114" s="294"/>
      <c r="AT114" s="294"/>
      <c r="AU114" s="294"/>
      <c r="AV114" s="294"/>
      <c r="AW114" s="294"/>
      <c r="AX114" s="294"/>
      <c r="AY114" s="294"/>
      <c r="AZ114" s="294"/>
      <c r="BA114" s="294"/>
      <c r="BB114" s="294"/>
      <c r="BC114" s="294"/>
      <c r="BD114" s="294"/>
      <c r="BE114" s="294"/>
      <c r="BF114" s="294"/>
      <c r="BG114" s="294"/>
      <c r="BH114" s="294"/>
      <c r="BI114" s="294"/>
      <c r="BJ114" s="294"/>
      <c r="BK114" s="294"/>
      <c r="BL114" s="294"/>
      <c r="BM114" s="294"/>
      <c r="BN114" s="294"/>
      <c r="BO114" s="294"/>
      <c r="BP114" s="294"/>
      <c r="BQ114" s="294"/>
      <c r="BR114" s="294"/>
      <c r="BS114" s="294"/>
      <c r="BT114" s="319"/>
      <c r="BU114" s="319"/>
      <c r="BV114" s="319"/>
      <c r="BW114" s="319"/>
      <c r="BX114" s="319"/>
      <c r="BY114" s="319"/>
      <c r="BZ114" s="319"/>
      <c r="CA114" s="319"/>
      <c r="CB114" s="319"/>
      <c r="CC114" s="319"/>
      <c r="CD114" s="319"/>
      <c r="CE114" s="319"/>
      <c r="CF114" s="319"/>
      <c r="CG114" s="319"/>
      <c r="CH114" s="319"/>
      <c r="CI114" s="319"/>
      <c r="CJ114" s="319"/>
      <c r="CK114" s="319"/>
      <c r="CL114" s="319"/>
      <c r="CM114" s="319"/>
      <c r="CN114" s="319"/>
      <c r="CO114" s="319"/>
      <c r="CP114" s="319"/>
      <c r="CQ114" s="319"/>
      <c r="CR114" s="319"/>
      <c r="CS114" s="319"/>
      <c r="CT114" s="319"/>
      <c r="CU114" s="319"/>
      <c r="CV114" s="319"/>
      <c r="CW114" s="319"/>
      <c r="CX114" s="319"/>
      <c r="CY114" s="319"/>
      <c r="CZ114" s="319"/>
      <c r="DA114" s="319"/>
      <c r="DB114" s="319"/>
      <c r="DC114" s="320"/>
      <c r="EB114">
        <v>0.136</v>
      </c>
      <c r="EC114">
        <f t="shared" si="2"/>
        <v>0</v>
      </c>
    </row>
    <row r="115" spans="1:133" ht="55.5" customHeight="1">
      <c r="A115" s="11"/>
      <c r="B115" s="329" t="s">
        <v>30</v>
      </c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330"/>
      <c r="AT115" s="311"/>
      <c r="AU115" s="311"/>
      <c r="AV115" s="311"/>
      <c r="AW115" s="311"/>
      <c r="AX115" s="311"/>
      <c r="AY115" s="311"/>
      <c r="AZ115" s="311"/>
      <c r="BA115" s="311"/>
      <c r="BB115" s="311"/>
      <c r="BC115" s="311"/>
      <c r="BD115" s="311"/>
      <c r="BE115" s="311"/>
      <c r="BF115" s="311"/>
      <c r="BG115" s="311"/>
      <c r="BH115" s="311"/>
      <c r="BI115" s="311"/>
      <c r="BJ115" s="311"/>
      <c r="BK115" s="311"/>
      <c r="BL115" s="311"/>
      <c r="BM115" s="311"/>
      <c r="BN115" s="311"/>
      <c r="BO115" s="311"/>
      <c r="BP115" s="311"/>
      <c r="BQ115" s="311"/>
      <c r="BR115" s="311"/>
      <c r="BS115" s="315"/>
      <c r="BT115" s="323">
        <f>$CM$5*CL115*12</f>
        <v>30342.924</v>
      </c>
      <c r="BU115" s="324"/>
      <c r="BV115" s="324"/>
      <c r="BW115" s="324"/>
      <c r="BX115" s="324"/>
      <c r="BY115" s="324"/>
      <c r="BZ115" s="324"/>
      <c r="CA115" s="324"/>
      <c r="CB115" s="324"/>
      <c r="CC115" s="324"/>
      <c r="CD115" s="324"/>
      <c r="CE115" s="324"/>
      <c r="CF115" s="324"/>
      <c r="CG115" s="324"/>
      <c r="CH115" s="324"/>
      <c r="CI115" s="324"/>
      <c r="CJ115" s="324"/>
      <c r="CK115" s="325"/>
      <c r="CL115" s="187">
        <v>1.9</v>
      </c>
      <c r="CM115" s="188"/>
      <c r="CN115" s="188"/>
      <c r="CO115" s="188"/>
      <c r="CP115" s="188"/>
      <c r="CQ115" s="188"/>
      <c r="CR115" s="188"/>
      <c r="CS115" s="188"/>
      <c r="CT115" s="188"/>
      <c r="CU115" s="188"/>
      <c r="CV115" s="188"/>
      <c r="CW115" s="188"/>
      <c r="CX115" s="188"/>
      <c r="CY115" s="188"/>
      <c r="CZ115" s="188"/>
      <c r="DA115" s="188"/>
      <c r="DB115" s="188"/>
      <c r="DC115" s="189"/>
      <c r="DG115" s="187">
        <v>2.07</v>
      </c>
      <c r="DH115" s="188"/>
      <c r="DI115" s="188"/>
      <c r="DJ115" s="188"/>
      <c r="DK115" s="188"/>
      <c r="DL115" s="188"/>
      <c r="DM115" s="188"/>
      <c r="DN115" s="188"/>
      <c r="DO115" s="188"/>
      <c r="DP115" s="188"/>
      <c r="DQ115" s="188"/>
      <c r="DR115" s="188"/>
      <c r="DS115" s="188"/>
      <c r="DT115" s="188"/>
      <c r="DU115" s="188"/>
      <c r="DV115" s="188"/>
      <c r="DW115" s="188"/>
      <c r="DX115" s="189"/>
      <c r="EB115">
        <v>0.136</v>
      </c>
      <c r="EC115">
        <f t="shared" si="2"/>
        <v>0.28152</v>
      </c>
    </row>
    <row r="116" spans="1:133" ht="66.75" customHeight="1">
      <c r="A116" s="11"/>
      <c r="B116" s="309" t="s">
        <v>29</v>
      </c>
      <c r="C116" s="309"/>
      <c r="D116" s="309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31" t="s">
        <v>28</v>
      </c>
      <c r="AT116" s="332"/>
      <c r="AU116" s="332"/>
      <c r="AV116" s="332"/>
      <c r="AW116" s="332"/>
      <c r="AX116" s="332"/>
      <c r="AY116" s="332"/>
      <c r="AZ116" s="332"/>
      <c r="BA116" s="332"/>
      <c r="BB116" s="332"/>
      <c r="BC116" s="332"/>
      <c r="BD116" s="332"/>
      <c r="BE116" s="332"/>
      <c r="BF116" s="332"/>
      <c r="BG116" s="332"/>
      <c r="BH116" s="332"/>
      <c r="BI116" s="332"/>
      <c r="BJ116" s="332"/>
      <c r="BK116" s="332"/>
      <c r="BL116" s="332"/>
      <c r="BM116" s="332"/>
      <c r="BN116" s="332"/>
      <c r="BO116" s="332"/>
      <c r="BP116" s="332"/>
      <c r="BQ116" s="332"/>
      <c r="BR116" s="332"/>
      <c r="BS116" s="333"/>
      <c r="BT116" s="205"/>
      <c r="BU116" s="205"/>
      <c r="BV116" s="205"/>
      <c r="BW116" s="205"/>
      <c r="BX116" s="205"/>
      <c r="BY116" s="205"/>
      <c r="BZ116" s="205"/>
      <c r="CA116" s="205"/>
      <c r="CB116" s="205"/>
      <c r="CC116" s="205"/>
      <c r="CD116" s="205"/>
      <c r="CE116" s="205"/>
      <c r="CF116" s="205"/>
      <c r="CG116" s="205"/>
      <c r="CH116" s="205"/>
      <c r="CI116" s="205"/>
      <c r="CJ116" s="205"/>
      <c r="CK116" s="14"/>
      <c r="CL116" s="190"/>
      <c r="CM116" s="191"/>
      <c r="CN116" s="191"/>
      <c r="CO116" s="191"/>
      <c r="CP116" s="191"/>
      <c r="CQ116" s="191"/>
      <c r="CR116" s="191"/>
      <c r="CS116" s="191"/>
      <c r="CT116" s="191"/>
      <c r="CU116" s="191"/>
      <c r="CV116" s="191"/>
      <c r="CW116" s="191"/>
      <c r="CX116" s="191"/>
      <c r="CY116" s="191"/>
      <c r="CZ116" s="191"/>
      <c r="DA116" s="191"/>
      <c r="DB116" s="191"/>
      <c r="DC116" s="192"/>
      <c r="DG116" s="190"/>
      <c r="DH116" s="191"/>
      <c r="DI116" s="191"/>
      <c r="DJ116" s="191"/>
      <c r="DK116" s="191"/>
      <c r="DL116" s="191"/>
      <c r="DM116" s="191"/>
      <c r="DN116" s="191"/>
      <c r="DO116" s="191"/>
      <c r="DP116" s="191"/>
      <c r="DQ116" s="191"/>
      <c r="DR116" s="191"/>
      <c r="DS116" s="191"/>
      <c r="DT116" s="191"/>
      <c r="DU116" s="191"/>
      <c r="DV116" s="191"/>
      <c r="DW116" s="191"/>
      <c r="DX116" s="192"/>
      <c r="EB116">
        <v>0.136</v>
      </c>
      <c r="EC116">
        <f t="shared" si="2"/>
        <v>0</v>
      </c>
    </row>
    <row r="117" spans="1:133" ht="32.25" customHeight="1">
      <c r="A117" s="11"/>
      <c r="B117" s="309" t="s">
        <v>27</v>
      </c>
      <c r="C117" s="309"/>
      <c r="D117" s="309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09"/>
      <c r="AS117" s="331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3"/>
      <c r="BT117" s="205"/>
      <c r="BU117" s="205"/>
      <c r="BV117" s="205"/>
      <c r="BW117" s="205"/>
      <c r="BX117" s="205"/>
      <c r="BY117" s="205"/>
      <c r="BZ117" s="205"/>
      <c r="CA117" s="205"/>
      <c r="CB117" s="205"/>
      <c r="CC117" s="205"/>
      <c r="CD117" s="205"/>
      <c r="CE117" s="205"/>
      <c r="CF117" s="205"/>
      <c r="CG117" s="205"/>
      <c r="CH117" s="205"/>
      <c r="CI117" s="205"/>
      <c r="CJ117" s="205"/>
      <c r="CK117" s="14"/>
      <c r="CL117" s="190"/>
      <c r="CM117" s="191"/>
      <c r="CN117" s="191"/>
      <c r="CO117" s="191"/>
      <c r="CP117" s="191"/>
      <c r="CQ117" s="191"/>
      <c r="CR117" s="191"/>
      <c r="CS117" s="191"/>
      <c r="CT117" s="191"/>
      <c r="CU117" s="191"/>
      <c r="CV117" s="191"/>
      <c r="CW117" s="191"/>
      <c r="CX117" s="191"/>
      <c r="CY117" s="191"/>
      <c r="CZ117" s="191"/>
      <c r="DA117" s="191"/>
      <c r="DB117" s="191"/>
      <c r="DC117" s="192"/>
      <c r="DG117" s="190"/>
      <c r="DH117" s="191"/>
      <c r="DI117" s="191"/>
      <c r="DJ117" s="191"/>
      <c r="DK117" s="191"/>
      <c r="DL117" s="191"/>
      <c r="DM117" s="191"/>
      <c r="DN117" s="191"/>
      <c r="DO117" s="191"/>
      <c r="DP117" s="191"/>
      <c r="DQ117" s="191"/>
      <c r="DR117" s="191"/>
      <c r="DS117" s="191"/>
      <c r="DT117" s="191"/>
      <c r="DU117" s="191"/>
      <c r="DV117" s="191"/>
      <c r="DW117" s="191"/>
      <c r="DX117" s="192"/>
      <c r="EB117">
        <v>0.136</v>
      </c>
      <c r="EC117">
        <f t="shared" si="2"/>
        <v>0</v>
      </c>
    </row>
    <row r="118" spans="1:133" ht="32.25" customHeight="1">
      <c r="A118" s="11"/>
      <c r="B118" s="309" t="s">
        <v>26</v>
      </c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309"/>
      <c r="AH118" s="309"/>
      <c r="AI118" s="309"/>
      <c r="AJ118" s="309"/>
      <c r="AK118" s="309"/>
      <c r="AL118" s="309"/>
      <c r="AM118" s="309"/>
      <c r="AN118" s="309"/>
      <c r="AO118" s="309"/>
      <c r="AP118" s="309"/>
      <c r="AQ118" s="309"/>
      <c r="AR118" s="309"/>
      <c r="AS118" s="331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3"/>
      <c r="BT118" s="205"/>
      <c r="BU118" s="205"/>
      <c r="BV118" s="205"/>
      <c r="BW118" s="205"/>
      <c r="BX118" s="205"/>
      <c r="BY118" s="205"/>
      <c r="BZ118" s="205"/>
      <c r="CA118" s="205"/>
      <c r="CB118" s="205"/>
      <c r="CC118" s="205"/>
      <c r="CD118" s="205"/>
      <c r="CE118" s="205"/>
      <c r="CF118" s="205"/>
      <c r="CG118" s="205"/>
      <c r="CH118" s="205"/>
      <c r="CI118" s="205"/>
      <c r="CJ118" s="205"/>
      <c r="CK118" s="14"/>
      <c r="CL118" s="190"/>
      <c r="CM118" s="191"/>
      <c r="CN118" s="191"/>
      <c r="CO118" s="191"/>
      <c r="CP118" s="191"/>
      <c r="CQ118" s="191"/>
      <c r="CR118" s="191"/>
      <c r="CS118" s="191"/>
      <c r="CT118" s="191"/>
      <c r="CU118" s="191"/>
      <c r="CV118" s="191"/>
      <c r="CW118" s="191"/>
      <c r="CX118" s="191"/>
      <c r="CY118" s="191"/>
      <c r="CZ118" s="191"/>
      <c r="DA118" s="191"/>
      <c r="DB118" s="191"/>
      <c r="DC118" s="192"/>
      <c r="DG118" s="190"/>
      <c r="DH118" s="191"/>
      <c r="DI118" s="191"/>
      <c r="DJ118" s="191"/>
      <c r="DK118" s="191"/>
      <c r="DL118" s="191"/>
      <c r="DM118" s="191"/>
      <c r="DN118" s="191"/>
      <c r="DO118" s="191"/>
      <c r="DP118" s="191"/>
      <c r="DQ118" s="191"/>
      <c r="DR118" s="191"/>
      <c r="DS118" s="191"/>
      <c r="DT118" s="191"/>
      <c r="DU118" s="191"/>
      <c r="DV118" s="191"/>
      <c r="DW118" s="191"/>
      <c r="DX118" s="192"/>
      <c r="EB118">
        <v>0.136</v>
      </c>
      <c r="EC118">
        <f aca="true" t="shared" si="3" ref="EC118:EC133">DG118*EB118</f>
        <v>0</v>
      </c>
    </row>
    <row r="119" spans="1:133" ht="32.25" customHeight="1">
      <c r="A119" s="11"/>
      <c r="B119" s="309" t="s">
        <v>25</v>
      </c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31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3"/>
      <c r="BT119" s="205"/>
      <c r="BU119" s="205"/>
      <c r="BV119" s="205"/>
      <c r="BW119" s="205"/>
      <c r="BX119" s="205"/>
      <c r="BY119" s="205"/>
      <c r="BZ119" s="205"/>
      <c r="CA119" s="205"/>
      <c r="CB119" s="205"/>
      <c r="CC119" s="205"/>
      <c r="CD119" s="205"/>
      <c r="CE119" s="205"/>
      <c r="CF119" s="205"/>
      <c r="CG119" s="205"/>
      <c r="CH119" s="205"/>
      <c r="CI119" s="205"/>
      <c r="CJ119" s="205"/>
      <c r="CK119" s="14"/>
      <c r="CL119" s="190"/>
      <c r="CM119" s="191"/>
      <c r="CN119" s="191"/>
      <c r="CO119" s="191"/>
      <c r="CP119" s="191"/>
      <c r="CQ119" s="191"/>
      <c r="CR119" s="191"/>
      <c r="CS119" s="191"/>
      <c r="CT119" s="191"/>
      <c r="CU119" s="191"/>
      <c r="CV119" s="191"/>
      <c r="CW119" s="191"/>
      <c r="CX119" s="191"/>
      <c r="CY119" s="191"/>
      <c r="CZ119" s="191"/>
      <c r="DA119" s="191"/>
      <c r="DB119" s="191"/>
      <c r="DC119" s="192"/>
      <c r="DG119" s="190"/>
      <c r="DH119" s="191"/>
      <c r="DI119" s="191"/>
      <c r="DJ119" s="191"/>
      <c r="DK119" s="191"/>
      <c r="DL119" s="191"/>
      <c r="DM119" s="191"/>
      <c r="DN119" s="191"/>
      <c r="DO119" s="191"/>
      <c r="DP119" s="191"/>
      <c r="DQ119" s="191"/>
      <c r="DR119" s="191"/>
      <c r="DS119" s="191"/>
      <c r="DT119" s="191"/>
      <c r="DU119" s="191"/>
      <c r="DV119" s="191"/>
      <c r="DW119" s="191"/>
      <c r="DX119" s="192"/>
      <c r="EB119">
        <v>0.136</v>
      </c>
      <c r="EC119">
        <f t="shared" si="3"/>
        <v>0</v>
      </c>
    </row>
    <row r="120" spans="1:133" ht="22.5" customHeight="1">
      <c r="A120" s="11"/>
      <c r="B120" s="334" t="s">
        <v>24</v>
      </c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T120" s="334"/>
      <c r="U120" s="334"/>
      <c r="V120" s="334"/>
      <c r="W120" s="334"/>
      <c r="X120" s="334"/>
      <c r="Y120" s="334"/>
      <c r="Z120" s="334"/>
      <c r="AA120" s="334"/>
      <c r="AB120" s="334"/>
      <c r="AC120" s="334"/>
      <c r="AD120" s="334"/>
      <c r="AE120" s="334"/>
      <c r="AF120" s="334"/>
      <c r="AG120" s="334"/>
      <c r="AH120" s="334"/>
      <c r="AI120" s="334"/>
      <c r="AJ120" s="334"/>
      <c r="AK120" s="334"/>
      <c r="AL120" s="334"/>
      <c r="AM120" s="334"/>
      <c r="AN120" s="334"/>
      <c r="AO120" s="334"/>
      <c r="AP120" s="334"/>
      <c r="AQ120" s="334"/>
      <c r="AR120" s="334"/>
      <c r="AS120" s="331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3"/>
      <c r="BT120" s="205"/>
      <c r="BU120" s="205"/>
      <c r="BV120" s="205"/>
      <c r="BW120" s="205"/>
      <c r="BX120" s="205"/>
      <c r="BY120" s="205"/>
      <c r="BZ120" s="205"/>
      <c r="CA120" s="205"/>
      <c r="CB120" s="205"/>
      <c r="CC120" s="205"/>
      <c r="CD120" s="205"/>
      <c r="CE120" s="205"/>
      <c r="CF120" s="205"/>
      <c r="CG120" s="205"/>
      <c r="CH120" s="205"/>
      <c r="CI120" s="205"/>
      <c r="CJ120" s="205"/>
      <c r="CK120" s="14"/>
      <c r="CL120" s="190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2"/>
      <c r="DG120" s="190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2"/>
      <c r="EB120">
        <v>0.136</v>
      </c>
      <c r="EC120">
        <f t="shared" si="3"/>
        <v>0</v>
      </c>
    </row>
    <row r="121" spans="1:133" ht="49.5" customHeight="1">
      <c r="A121" s="11"/>
      <c r="B121" s="309" t="s">
        <v>23</v>
      </c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  <c r="AC121" s="309"/>
      <c r="AD121" s="309"/>
      <c r="AE121" s="309"/>
      <c r="AF121" s="309"/>
      <c r="AG121" s="309"/>
      <c r="AH121" s="309"/>
      <c r="AI121" s="309"/>
      <c r="AJ121" s="309"/>
      <c r="AK121" s="309"/>
      <c r="AL121" s="309"/>
      <c r="AM121" s="309"/>
      <c r="AN121" s="309"/>
      <c r="AO121" s="309"/>
      <c r="AP121" s="309"/>
      <c r="AQ121" s="309"/>
      <c r="AR121" s="309"/>
      <c r="AS121" s="331"/>
      <c r="AT121" s="332"/>
      <c r="AU121" s="332"/>
      <c r="AV121" s="332"/>
      <c r="AW121" s="332"/>
      <c r="AX121" s="332"/>
      <c r="AY121" s="332"/>
      <c r="AZ121" s="332"/>
      <c r="BA121" s="332"/>
      <c r="BB121" s="332"/>
      <c r="BC121" s="332"/>
      <c r="BD121" s="332"/>
      <c r="BE121" s="332"/>
      <c r="BF121" s="332"/>
      <c r="BG121" s="332"/>
      <c r="BH121" s="332"/>
      <c r="BI121" s="332"/>
      <c r="BJ121" s="332"/>
      <c r="BK121" s="332"/>
      <c r="BL121" s="332"/>
      <c r="BM121" s="332"/>
      <c r="BN121" s="332"/>
      <c r="BO121" s="332"/>
      <c r="BP121" s="332"/>
      <c r="BQ121" s="332"/>
      <c r="BR121" s="332"/>
      <c r="BS121" s="333"/>
      <c r="BT121" s="205"/>
      <c r="BU121" s="205"/>
      <c r="BV121" s="205"/>
      <c r="BW121" s="205"/>
      <c r="BX121" s="205"/>
      <c r="BY121" s="205"/>
      <c r="BZ121" s="205"/>
      <c r="CA121" s="205"/>
      <c r="CB121" s="205"/>
      <c r="CC121" s="205"/>
      <c r="CD121" s="205"/>
      <c r="CE121" s="205"/>
      <c r="CF121" s="205"/>
      <c r="CG121" s="205"/>
      <c r="CH121" s="205"/>
      <c r="CI121" s="205"/>
      <c r="CJ121" s="205"/>
      <c r="CK121" s="14"/>
      <c r="CL121" s="190"/>
      <c r="CM121" s="191"/>
      <c r="CN121" s="191"/>
      <c r="CO121" s="191"/>
      <c r="CP121" s="191"/>
      <c r="CQ121" s="191"/>
      <c r="CR121" s="191"/>
      <c r="CS121" s="191"/>
      <c r="CT121" s="191"/>
      <c r="CU121" s="191"/>
      <c r="CV121" s="191"/>
      <c r="CW121" s="191"/>
      <c r="CX121" s="191"/>
      <c r="CY121" s="191"/>
      <c r="CZ121" s="191"/>
      <c r="DA121" s="191"/>
      <c r="DB121" s="191"/>
      <c r="DC121" s="192"/>
      <c r="DG121" s="190"/>
      <c r="DH121" s="191"/>
      <c r="DI121" s="191"/>
      <c r="DJ121" s="191"/>
      <c r="DK121" s="191"/>
      <c r="DL121" s="191"/>
      <c r="DM121" s="191"/>
      <c r="DN121" s="191"/>
      <c r="DO121" s="191"/>
      <c r="DP121" s="191"/>
      <c r="DQ121" s="191"/>
      <c r="DR121" s="191"/>
      <c r="DS121" s="191"/>
      <c r="DT121" s="191"/>
      <c r="DU121" s="191"/>
      <c r="DV121" s="191"/>
      <c r="DW121" s="191"/>
      <c r="DX121" s="192"/>
      <c r="EB121">
        <v>0.136</v>
      </c>
      <c r="EC121">
        <f t="shared" si="3"/>
        <v>0</v>
      </c>
    </row>
    <row r="122" spans="1:133" ht="33" customHeight="1">
      <c r="A122" s="11"/>
      <c r="B122" s="309" t="s">
        <v>22</v>
      </c>
      <c r="C122" s="309"/>
      <c r="D122" s="309"/>
      <c r="E122" s="309"/>
      <c r="F122" s="309"/>
      <c r="G122" s="309"/>
      <c r="H122" s="309"/>
      <c r="I122" s="309"/>
      <c r="J122" s="309"/>
      <c r="K122" s="309"/>
      <c r="L122" s="309"/>
      <c r="M122" s="309"/>
      <c r="N122" s="309"/>
      <c r="O122" s="309"/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  <c r="AC122" s="309"/>
      <c r="AD122" s="309"/>
      <c r="AE122" s="309"/>
      <c r="AF122" s="309"/>
      <c r="AG122" s="309"/>
      <c r="AH122" s="309"/>
      <c r="AI122" s="309"/>
      <c r="AJ122" s="309"/>
      <c r="AK122" s="309"/>
      <c r="AL122" s="309"/>
      <c r="AM122" s="309"/>
      <c r="AN122" s="309"/>
      <c r="AO122" s="309"/>
      <c r="AP122" s="309"/>
      <c r="AQ122" s="309"/>
      <c r="AR122" s="309"/>
      <c r="AS122" s="331"/>
      <c r="AT122" s="332"/>
      <c r="AU122" s="332"/>
      <c r="AV122" s="332"/>
      <c r="AW122" s="332"/>
      <c r="AX122" s="332"/>
      <c r="AY122" s="332"/>
      <c r="AZ122" s="332"/>
      <c r="BA122" s="332"/>
      <c r="BB122" s="332"/>
      <c r="BC122" s="332"/>
      <c r="BD122" s="332"/>
      <c r="BE122" s="332"/>
      <c r="BF122" s="332"/>
      <c r="BG122" s="332"/>
      <c r="BH122" s="332"/>
      <c r="BI122" s="332"/>
      <c r="BJ122" s="332"/>
      <c r="BK122" s="332"/>
      <c r="BL122" s="332"/>
      <c r="BM122" s="332"/>
      <c r="BN122" s="332"/>
      <c r="BO122" s="332"/>
      <c r="BP122" s="332"/>
      <c r="BQ122" s="332"/>
      <c r="BR122" s="332"/>
      <c r="BS122" s="333"/>
      <c r="BT122" s="205"/>
      <c r="BU122" s="205"/>
      <c r="BV122" s="205"/>
      <c r="BW122" s="205"/>
      <c r="BX122" s="205"/>
      <c r="BY122" s="205"/>
      <c r="BZ122" s="205"/>
      <c r="CA122" s="205"/>
      <c r="CB122" s="205"/>
      <c r="CC122" s="205"/>
      <c r="CD122" s="205"/>
      <c r="CE122" s="205"/>
      <c r="CF122" s="205"/>
      <c r="CG122" s="205"/>
      <c r="CH122" s="205"/>
      <c r="CI122" s="205"/>
      <c r="CJ122" s="205"/>
      <c r="CK122" s="14"/>
      <c r="CL122" s="190"/>
      <c r="CM122" s="191"/>
      <c r="CN122" s="191"/>
      <c r="CO122" s="191"/>
      <c r="CP122" s="191"/>
      <c r="CQ122" s="191"/>
      <c r="CR122" s="191"/>
      <c r="CS122" s="191"/>
      <c r="CT122" s="191"/>
      <c r="CU122" s="191"/>
      <c r="CV122" s="191"/>
      <c r="CW122" s="191"/>
      <c r="CX122" s="191"/>
      <c r="CY122" s="191"/>
      <c r="CZ122" s="191"/>
      <c r="DA122" s="191"/>
      <c r="DB122" s="191"/>
      <c r="DC122" s="192"/>
      <c r="DG122" s="190"/>
      <c r="DH122" s="191"/>
      <c r="DI122" s="191"/>
      <c r="DJ122" s="191"/>
      <c r="DK122" s="191"/>
      <c r="DL122" s="191"/>
      <c r="DM122" s="191"/>
      <c r="DN122" s="191"/>
      <c r="DO122" s="191"/>
      <c r="DP122" s="191"/>
      <c r="DQ122" s="191"/>
      <c r="DR122" s="191"/>
      <c r="DS122" s="191"/>
      <c r="DT122" s="191"/>
      <c r="DU122" s="191"/>
      <c r="DV122" s="191"/>
      <c r="DW122" s="191"/>
      <c r="DX122" s="192"/>
      <c r="EB122">
        <v>0.136</v>
      </c>
      <c r="EC122">
        <f t="shared" si="3"/>
        <v>0</v>
      </c>
    </row>
    <row r="123" spans="1:133" ht="39" customHeight="1">
      <c r="A123" s="11"/>
      <c r="B123" s="309" t="s">
        <v>21</v>
      </c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  <c r="O123" s="309"/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  <c r="AC123" s="309"/>
      <c r="AD123" s="309"/>
      <c r="AE123" s="309"/>
      <c r="AF123" s="309"/>
      <c r="AG123" s="309"/>
      <c r="AH123" s="309"/>
      <c r="AI123" s="309"/>
      <c r="AJ123" s="309"/>
      <c r="AK123" s="309"/>
      <c r="AL123" s="309"/>
      <c r="AM123" s="309"/>
      <c r="AN123" s="309"/>
      <c r="AO123" s="309"/>
      <c r="AP123" s="309"/>
      <c r="AQ123" s="309"/>
      <c r="AR123" s="309"/>
      <c r="AS123" s="331"/>
      <c r="AT123" s="332"/>
      <c r="AU123" s="332"/>
      <c r="AV123" s="332"/>
      <c r="AW123" s="332"/>
      <c r="AX123" s="332"/>
      <c r="AY123" s="332"/>
      <c r="AZ123" s="332"/>
      <c r="BA123" s="332"/>
      <c r="BB123" s="332"/>
      <c r="BC123" s="332"/>
      <c r="BD123" s="332"/>
      <c r="BE123" s="332"/>
      <c r="BF123" s="332"/>
      <c r="BG123" s="332"/>
      <c r="BH123" s="332"/>
      <c r="BI123" s="332"/>
      <c r="BJ123" s="332"/>
      <c r="BK123" s="332"/>
      <c r="BL123" s="332"/>
      <c r="BM123" s="332"/>
      <c r="BN123" s="332"/>
      <c r="BO123" s="332"/>
      <c r="BP123" s="332"/>
      <c r="BQ123" s="332"/>
      <c r="BR123" s="332"/>
      <c r="BS123" s="333"/>
      <c r="BT123" s="205"/>
      <c r="BU123" s="205"/>
      <c r="BV123" s="205"/>
      <c r="BW123" s="205"/>
      <c r="BX123" s="205"/>
      <c r="BY123" s="205"/>
      <c r="BZ123" s="205"/>
      <c r="CA123" s="205"/>
      <c r="CB123" s="205"/>
      <c r="CC123" s="205"/>
      <c r="CD123" s="205"/>
      <c r="CE123" s="205"/>
      <c r="CF123" s="205"/>
      <c r="CG123" s="205"/>
      <c r="CH123" s="205"/>
      <c r="CI123" s="205"/>
      <c r="CJ123" s="205"/>
      <c r="CK123" s="14"/>
      <c r="CL123" s="190"/>
      <c r="CM123" s="191"/>
      <c r="CN123" s="191"/>
      <c r="CO123" s="191"/>
      <c r="CP123" s="191"/>
      <c r="CQ123" s="191"/>
      <c r="CR123" s="191"/>
      <c r="CS123" s="191"/>
      <c r="CT123" s="191"/>
      <c r="CU123" s="191"/>
      <c r="CV123" s="191"/>
      <c r="CW123" s="191"/>
      <c r="CX123" s="191"/>
      <c r="CY123" s="191"/>
      <c r="CZ123" s="191"/>
      <c r="DA123" s="191"/>
      <c r="DB123" s="191"/>
      <c r="DC123" s="192"/>
      <c r="DG123" s="190"/>
      <c r="DH123" s="191"/>
      <c r="DI123" s="191"/>
      <c r="DJ123" s="191"/>
      <c r="DK123" s="191"/>
      <c r="DL123" s="191"/>
      <c r="DM123" s="191"/>
      <c r="DN123" s="191"/>
      <c r="DO123" s="191"/>
      <c r="DP123" s="191"/>
      <c r="DQ123" s="191"/>
      <c r="DR123" s="191"/>
      <c r="DS123" s="191"/>
      <c r="DT123" s="191"/>
      <c r="DU123" s="191"/>
      <c r="DV123" s="191"/>
      <c r="DW123" s="191"/>
      <c r="DX123" s="192"/>
      <c r="EB123">
        <v>0.136</v>
      </c>
      <c r="EC123">
        <f t="shared" si="3"/>
        <v>0</v>
      </c>
    </row>
    <row r="124" spans="1:133" ht="53.25" customHeight="1">
      <c r="A124" s="11"/>
      <c r="B124" s="309" t="s">
        <v>20</v>
      </c>
      <c r="C124" s="309"/>
      <c r="D124" s="309"/>
      <c r="E124" s="309"/>
      <c r="F124" s="309"/>
      <c r="G124" s="309"/>
      <c r="H124" s="309"/>
      <c r="I124" s="309"/>
      <c r="J124" s="309"/>
      <c r="K124" s="309"/>
      <c r="L124" s="309"/>
      <c r="M124" s="309"/>
      <c r="N124" s="309"/>
      <c r="O124" s="309"/>
      <c r="P124" s="309"/>
      <c r="Q124" s="309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  <c r="AC124" s="309"/>
      <c r="AD124" s="309"/>
      <c r="AE124" s="309"/>
      <c r="AF124" s="309"/>
      <c r="AG124" s="309"/>
      <c r="AH124" s="309"/>
      <c r="AI124" s="309"/>
      <c r="AJ124" s="309"/>
      <c r="AK124" s="309"/>
      <c r="AL124" s="309"/>
      <c r="AM124" s="309"/>
      <c r="AN124" s="309"/>
      <c r="AO124" s="309"/>
      <c r="AP124" s="309"/>
      <c r="AQ124" s="309"/>
      <c r="AR124" s="309"/>
      <c r="AS124" s="331"/>
      <c r="AT124" s="332"/>
      <c r="AU124" s="332"/>
      <c r="AV124" s="332"/>
      <c r="AW124" s="332"/>
      <c r="AX124" s="332"/>
      <c r="AY124" s="332"/>
      <c r="AZ124" s="332"/>
      <c r="BA124" s="332"/>
      <c r="BB124" s="332"/>
      <c r="BC124" s="332"/>
      <c r="BD124" s="332"/>
      <c r="BE124" s="332"/>
      <c r="BF124" s="332"/>
      <c r="BG124" s="332"/>
      <c r="BH124" s="332"/>
      <c r="BI124" s="332"/>
      <c r="BJ124" s="332"/>
      <c r="BK124" s="332"/>
      <c r="BL124" s="332"/>
      <c r="BM124" s="332"/>
      <c r="BN124" s="332"/>
      <c r="BO124" s="332"/>
      <c r="BP124" s="332"/>
      <c r="BQ124" s="332"/>
      <c r="BR124" s="332"/>
      <c r="BS124" s="333"/>
      <c r="BT124" s="205"/>
      <c r="BU124" s="205"/>
      <c r="BV124" s="205"/>
      <c r="BW124" s="205"/>
      <c r="BX124" s="205"/>
      <c r="BY124" s="205"/>
      <c r="BZ124" s="205"/>
      <c r="CA124" s="205"/>
      <c r="CB124" s="205"/>
      <c r="CC124" s="205"/>
      <c r="CD124" s="205"/>
      <c r="CE124" s="205"/>
      <c r="CF124" s="205"/>
      <c r="CG124" s="205"/>
      <c r="CH124" s="205"/>
      <c r="CI124" s="205"/>
      <c r="CJ124" s="205"/>
      <c r="CK124" s="14"/>
      <c r="CL124" s="190"/>
      <c r="CM124" s="191"/>
      <c r="CN124" s="191"/>
      <c r="CO124" s="191"/>
      <c r="CP124" s="191"/>
      <c r="CQ124" s="191"/>
      <c r="CR124" s="191"/>
      <c r="CS124" s="191"/>
      <c r="CT124" s="191"/>
      <c r="CU124" s="191"/>
      <c r="CV124" s="191"/>
      <c r="CW124" s="191"/>
      <c r="CX124" s="191"/>
      <c r="CY124" s="191"/>
      <c r="CZ124" s="191"/>
      <c r="DA124" s="191"/>
      <c r="DB124" s="191"/>
      <c r="DC124" s="192"/>
      <c r="DG124" s="190"/>
      <c r="DH124" s="191"/>
      <c r="DI124" s="191"/>
      <c r="DJ124" s="191"/>
      <c r="DK124" s="191"/>
      <c r="DL124" s="191"/>
      <c r="DM124" s="191"/>
      <c r="DN124" s="191"/>
      <c r="DO124" s="191"/>
      <c r="DP124" s="191"/>
      <c r="DQ124" s="191"/>
      <c r="DR124" s="191"/>
      <c r="DS124" s="191"/>
      <c r="DT124" s="191"/>
      <c r="DU124" s="191"/>
      <c r="DV124" s="191"/>
      <c r="DW124" s="191"/>
      <c r="DX124" s="192"/>
      <c r="EB124">
        <v>0.136</v>
      </c>
      <c r="EC124">
        <f t="shared" si="3"/>
        <v>0</v>
      </c>
    </row>
    <row r="125" spans="1:133" ht="32.25" customHeight="1">
      <c r="A125" s="11"/>
      <c r="B125" s="309" t="s">
        <v>19</v>
      </c>
      <c r="C125" s="309"/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  <c r="N125" s="309"/>
      <c r="O125" s="309"/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  <c r="AC125" s="309"/>
      <c r="AD125" s="309"/>
      <c r="AE125" s="309"/>
      <c r="AF125" s="309"/>
      <c r="AG125" s="309"/>
      <c r="AH125" s="309"/>
      <c r="AI125" s="309"/>
      <c r="AJ125" s="309"/>
      <c r="AK125" s="309"/>
      <c r="AL125" s="309"/>
      <c r="AM125" s="309"/>
      <c r="AN125" s="309"/>
      <c r="AO125" s="309"/>
      <c r="AP125" s="309"/>
      <c r="AQ125" s="309"/>
      <c r="AR125" s="309"/>
      <c r="AS125" s="331"/>
      <c r="AT125" s="332"/>
      <c r="AU125" s="332"/>
      <c r="AV125" s="332"/>
      <c r="AW125" s="332"/>
      <c r="AX125" s="332"/>
      <c r="AY125" s="332"/>
      <c r="AZ125" s="332"/>
      <c r="BA125" s="332"/>
      <c r="BB125" s="332"/>
      <c r="BC125" s="332"/>
      <c r="BD125" s="332"/>
      <c r="BE125" s="332"/>
      <c r="BF125" s="332"/>
      <c r="BG125" s="332"/>
      <c r="BH125" s="332"/>
      <c r="BI125" s="332"/>
      <c r="BJ125" s="332"/>
      <c r="BK125" s="332"/>
      <c r="BL125" s="332"/>
      <c r="BM125" s="332"/>
      <c r="BN125" s="332"/>
      <c r="BO125" s="332"/>
      <c r="BP125" s="332"/>
      <c r="BQ125" s="332"/>
      <c r="BR125" s="332"/>
      <c r="BS125" s="333"/>
      <c r="BT125" s="205"/>
      <c r="BU125" s="205"/>
      <c r="BV125" s="205"/>
      <c r="BW125" s="205"/>
      <c r="BX125" s="205"/>
      <c r="BY125" s="205"/>
      <c r="BZ125" s="205"/>
      <c r="CA125" s="205"/>
      <c r="CB125" s="205"/>
      <c r="CC125" s="205"/>
      <c r="CD125" s="205"/>
      <c r="CE125" s="205"/>
      <c r="CF125" s="205"/>
      <c r="CG125" s="205"/>
      <c r="CH125" s="205"/>
      <c r="CI125" s="205"/>
      <c r="CJ125" s="205"/>
      <c r="CK125" s="14"/>
      <c r="CL125" s="190"/>
      <c r="CM125" s="191"/>
      <c r="CN125" s="191"/>
      <c r="CO125" s="191"/>
      <c r="CP125" s="191"/>
      <c r="CQ125" s="191"/>
      <c r="CR125" s="191"/>
      <c r="CS125" s="191"/>
      <c r="CT125" s="191"/>
      <c r="CU125" s="191"/>
      <c r="CV125" s="191"/>
      <c r="CW125" s="191"/>
      <c r="CX125" s="191"/>
      <c r="CY125" s="191"/>
      <c r="CZ125" s="191"/>
      <c r="DA125" s="191"/>
      <c r="DB125" s="191"/>
      <c r="DC125" s="192"/>
      <c r="DG125" s="190"/>
      <c r="DH125" s="191"/>
      <c r="DI125" s="191"/>
      <c r="DJ125" s="191"/>
      <c r="DK125" s="191"/>
      <c r="DL125" s="191"/>
      <c r="DM125" s="191"/>
      <c r="DN125" s="191"/>
      <c r="DO125" s="191"/>
      <c r="DP125" s="191"/>
      <c r="DQ125" s="191"/>
      <c r="DR125" s="191"/>
      <c r="DS125" s="191"/>
      <c r="DT125" s="191"/>
      <c r="DU125" s="191"/>
      <c r="DV125" s="191"/>
      <c r="DW125" s="191"/>
      <c r="DX125" s="192"/>
      <c r="EB125">
        <v>0.136</v>
      </c>
      <c r="EC125">
        <f t="shared" si="3"/>
        <v>0</v>
      </c>
    </row>
    <row r="126" spans="1:133" ht="46.5" customHeight="1">
      <c r="A126" s="11"/>
      <c r="B126" s="309" t="s">
        <v>18</v>
      </c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  <c r="AC126" s="309"/>
      <c r="AD126" s="309"/>
      <c r="AE126" s="309"/>
      <c r="AF126" s="309"/>
      <c r="AG126" s="309"/>
      <c r="AH126" s="309"/>
      <c r="AI126" s="309"/>
      <c r="AJ126" s="309"/>
      <c r="AK126" s="309"/>
      <c r="AL126" s="309"/>
      <c r="AM126" s="309"/>
      <c r="AN126" s="309"/>
      <c r="AO126" s="309"/>
      <c r="AP126" s="309"/>
      <c r="AQ126" s="309"/>
      <c r="AR126" s="309"/>
      <c r="AS126" s="336"/>
      <c r="AT126" s="303"/>
      <c r="AU126" s="303"/>
      <c r="AV126" s="303"/>
      <c r="AW126" s="303"/>
      <c r="AX126" s="303"/>
      <c r="AY126" s="303"/>
      <c r="AZ126" s="303"/>
      <c r="BA126" s="303"/>
      <c r="BB126" s="303"/>
      <c r="BC126" s="303"/>
      <c r="BD126" s="303"/>
      <c r="BE126" s="303"/>
      <c r="BF126" s="303"/>
      <c r="BG126" s="303"/>
      <c r="BH126" s="303"/>
      <c r="BI126" s="303"/>
      <c r="BJ126" s="303"/>
      <c r="BK126" s="303"/>
      <c r="BL126" s="303"/>
      <c r="BM126" s="303"/>
      <c r="BN126" s="303"/>
      <c r="BO126" s="303"/>
      <c r="BP126" s="303"/>
      <c r="BQ126" s="303"/>
      <c r="BR126" s="303"/>
      <c r="BS126" s="337"/>
      <c r="BT126" s="205"/>
      <c r="BU126" s="205"/>
      <c r="BV126" s="205"/>
      <c r="BW126" s="205"/>
      <c r="BX126" s="205"/>
      <c r="BY126" s="205"/>
      <c r="BZ126" s="205"/>
      <c r="CA126" s="205"/>
      <c r="CB126" s="205"/>
      <c r="CC126" s="205"/>
      <c r="CD126" s="205"/>
      <c r="CE126" s="205"/>
      <c r="CF126" s="205"/>
      <c r="CG126" s="205"/>
      <c r="CH126" s="205"/>
      <c r="CI126" s="205"/>
      <c r="CJ126" s="205"/>
      <c r="CK126" s="14"/>
      <c r="CL126" s="190"/>
      <c r="CM126" s="191"/>
      <c r="CN126" s="191"/>
      <c r="CO126" s="191"/>
      <c r="CP126" s="191"/>
      <c r="CQ126" s="191"/>
      <c r="CR126" s="191"/>
      <c r="CS126" s="191"/>
      <c r="CT126" s="191"/>
      <c r="CU126" s="191"/>
      <c r="CV126" s="191"/>
      <c r="CW126" s="191"/>
      <c r="CX126" s="191"/>
      <c r="CY126" s="191"/>
      <c r="CZ126" s="191"/>
      <c r="DA126" s="191"/>
      <c r="DB126" s="191"/>
      <c r="DC126" s="192"/>
      <c r="DG126" s="190"/>
      <c r="DH126" s="191"/>
      <c r="DI126" s="191"/>
      <c r="DJ126" s="191"/>
      <c r="DK126" s="191"/>
      <c r="DL126" s="191"/>
      <c r="DM126" s="191"/>
      <c r="DN126" s="191"/>
      <c r="DO126" s="191"/>
      <c r="DP126" s="191"/>
      <c r="DQ126" s="191"/>
      <c r="DR126" s="191"/>
      <c r="DS126" s="191"/>
      <c r="DT126" s="191"/>
      <c r="DU126" s="191"/>
      <c r="DV126" s="191"/>
      <c r="DW126" s="191"/>
      <c r="DX126" s="192"/>
      <c r="EB126">
        <v>0.136</v>
      </c>
      <c r="EC126">
        <f t="shared" si="3"/>
        <v>0</v>
      </c>
    </row>
    <row r="127" spans="1:133" ht="34.5" customHeight="1">
      <c r="A127" s="11"/>
      <c r="B127" s="309" t="s">
        <v>17</v>
      </c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  <c r="AC127" s="309"/>
      <c r="AD127" s="309"/>
      <c r="AE127" s="309"/>
      <c r="AF127" s="309"/>
      <c r="AG127" s="309"/>
      <c r="AH127" s="309"/>
      <c r="AI127" s="309"/>
      <c r="AJ127" s="309"/>
      <c r="AK127" s="309"/>
      <c r="AL127" s="309"/>
      <c r="AM127" s="309"/>
      <c r="AN127" s="309"/>
      <c r="AO127" s="309"/>
      <c r="AP127" s="309"/>
      <c r="AQ127" s="309"/>
      <c r="AR127" s="310"/>
      <c r="AS127" s="136" t="s">
        <v>16</v>
      </c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210"/>
      <c r="BU127" s="205"/>
      <c r="BV127" s="205"/>
      <c r="BW127" s="205"/>
      <c r="BX127" s="205"/>
      <c r="BY127" s="205"/>
      <c r="BZ127" s="205"/>
      <c r="CA127" s="205"/>
      <c r="CB127" s="205"/>
      <c r="CC127" s="205"/>
      <c r="CD127" s="205"/>
      <c r="CE127" s="205"/>
      <c r="CF127" s="205"/>
      <c r="CG127" s="205"/>
      <c r="CH127" s="205"/>
      <c r="CI127" s="205"/>
      <c r="CJ127" s="205"/>
      <c r="CK127" s="14"/>
      <c r="CL127" s="190"/>
      <c r="CM127" s="191"/>
      <c r="CN127" s="191"/>
      <c r="CO127" s="191"/>
      <c r="CP127" s="191"/>
      <c r="CQ127" s="191"/>
      <c r="CR127" s="191"/>
      <c r="CS127" s="191"/>
      <c r="CT127" s="191"/>
      <c r="CU127" s="191"/>
      <c r="CV127" s="191"/>
      <c r="CW127" s="191"/>
      <c r="CX127" s="191"/>
      <c r="CY127" s="191"/>
      <c r="CZ127" s="191"/>
      <c r="DA127" s="191"/>
      <c r="DB127" s="191"/>
      <c r="DC127" s="192"/>
      <c r="DG127" s="190"/>
      <c r="DH127" s="191"/>
      <c r="DI127" s="191"/>
      <c r="DJ127" s="191"/>
      <c r="DK127" s="191"/>
      <c r="DL127" s="191"/>
      <c r="DM127" s="191"/>
      <c r="DN127" s="191"/>
      <c r="DO127" s="191"/>
      <c r="DP127" s="191"/>
      <c r="DQ127" s="191"/>
      <c r="DR127" s="191"/>
      <c r="DS127" s="191"/>
      <c r="DT127" s="191"/>
      <c r="DU127" s="191"/>
      <c r="DV127" s="191"/>
      <c r="DW127" s="191"/>
      <c r="DX127" s="192"/>
      <c r="EB127">
        <v>0.136</v>
      </c>
      <c r="EC127">
        <f t="shared" si="3"/>
        <v>0</v>
      </c>
    </row>
    <row r="128" spans="1:133" ht="36" customHeight="1">
      <c r="A128" s="11"/>
      <c r="B128" s="351" t="s">
        <v>15</v>
      </c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  <c r="AP128" s="351"/>
      <c r="AQ128" s="351"/>
      <c r="AR128" s="352"/>
      <c r="AS128" s="353" t="s">
        <v>14</v>
      </c>
      <c r="AT128" s="326"/>
      <c r="AU128" s="326"/>
      <c r="AV128" s="326"/>
      <c r="AW128" s="326"/>
      <c r="AX128" s="326"/>
      <c r="AY128" s="326"/>
      <c r="AZ128" s="326"/>
      <c r="BA128" s="326"/>
      <c r="BB128" s="326"/>
      <c r="BC128" s="326"/>
      <c r="BD128" s="326"/>
      <c r="BE128" s="326"/>
      <c r="BF128" s="326"/>
      <c r="BG128" s="326"/>
      <c r="BH128" s="326"/>
      <c r="BI128" s="326"/>
      <c r="BJ128" s="326"/>
      <c r="BK128" s="326"/>
      <c r="BL128" s="326"/>
      <c r="BM128" s="326"/>
      <c r="BN128" s="326"/>
      <c r="BO128" s="326"/>
      <c r="BP128" s="326"/>
      <c r="BQ128" s="326"/>
      <c r="BR128" s="326"/>
      <c r="BS128" s="326"/>
      <c r="BT128" s="221"/>
      <c r="BU128" s="185"/>
      <c r="BV128" s="185"/>
      <c r="BW128" s="185"/>
      <c r="BX128" s="185"/>
      <c r="BY128" s="185"/>
      <c r="BZ128" s="185"/>
      <c r="CA128" s="185"/>
      <c r="CB128" s="185"/>
      <c r="CC128" s="185"/>
      <c r="CD128" s="185"/>
      <c r="CE128" s="185"/>
      <c r="CF128" s="185"/>
      <c r="CG128" s="185"/>
      <c r="CH128" s="185"/>
      <c r="CI128" s="185"/>
      <c r="CJ128" s="185"/>
      <c r="CK128" s="13"/>
      <c r="CL128" s="184"/>
      <c r="CM128" s="195"/>
      <c r="CN128" s="195"/>
      <c r="CO128" s="195"/>
      <c r="CP128" s="195"/>
      <c r="CQ128" s="195"/>
      <c r="CR128" s="195"/>
      <c r="CS128" s="195"/>
      <c r="CT128" s="195"/>
      <c r="CU128" s="195"/>
      <c r="CV128" s="195"/>
      <c r="CW128" s="195"/>
      <c r="CX128" s="195"/>
      <c r="CY128" s="195"/>
      <c r="CZ128" s="195"/>
      <c r="DA128" s="195"/>
      <c r="DB128" s="195"/>
      <c r="DC128" s="196"/>
      <c r="DG128" s="184"/>
      <c r="DH128" s="195"/>
      <c r="DI128" s="195"/>
      <c r="DJ128" s="195"/>
      <c r="DK128" s="195"/>
      <c r="DL128" s="195"/>
      <c r="DM128" s="195"/>
      <c r="DN128" s="195"/>
      <c r="DO128" s="195"/>
      <c r="DP128" s="195"/>
      <c r="DQ128" s="195"/>
      <c r="DR128" s="195"/>
      <c r="DS128" s="195"/>
      <c r="DT128" s="195"/>
      <c r="DU128" s="195"/>
      <c r="DV128" s="195"/>
      <c r="DW128" s="195"/>
      <c r="DX128" s="196"/>
      <c r="EB128">
        <v>0.136</v>
      </c>
      <c r="EC128">
        <f t="shared" si="3"/>
        <v>0</v>
      </c>
    </row>
    <row r="129" spans="1:133" ht="30" customHeight="1">
      <c r="A129" s="293" t="s">
        <v>13</v>
      </c>
      <c r="B129" s="294"/>
      <c r="C129" s="294"/>
      <c r="D129" s="294"/>
      <c r="E129" s="294"/>
      <c r="F129" s="294"/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4"/>
      <c r="AA129" s="294"/>
      <c r="AB129" s="294"/>
      <c r="AC129" s="294"/>
      <c r="AD129" s="294"/>
      <c r="AE129" s="294"/>
      <c r="AF129" s="294"/>
      <c r="AG129" s="294"/>
      <c r="AH129" s="294"/>
      <c r="AI129" s="294"/>
      <c r="AJ129" s="294"/>
      <c r="AK129" s="294"/>
      <c r="AL129" s="294"/>
      <c r="AM129" s="294"/>
      <c r="AN129" s="294"/>
      <c r="AO129" s="294"/>
      <c r="AP129" s="294"/>
      <c r="AQ129" s="294"/>
      <c r="AR129" s="294"/>
      <c r="AS129" s="294"/>
      <c r="AT129" s="294"/>
      <c r="AU129" s="294"/>
      <c r="AV129" s="294"/>
      <c r="AW129" s="294"/>
      <c r="AX129" s="294"/>
      <c r="AY129" s="294"/>
      <c r="AZ129" s="294"/>
      <c r="BA129" s="294"/>
      <c r="BB129" s="294"/>
      <c r="BC129" s="294"/>
      <c r="BD129" s="294"/>
      <c r="BE129" s="294"/>
      <c r="BF129" s="294"/>
      <c r="BG129" s="294"/>
      <c r="BH129" s="294"/>
      <c r="BI129" s="294"/>
      <c r="BJ129" s="294"/>
      <c r="BK129" s="294"/>
      <c r="BL129" s="294"/>
      <c r="BM129" s="294"/>
      <c r="BN129" s="294"/>
      <c r="BO129" s="294"/>
      <c r="BP129" s="294"/>
      <c r="BQ129" s="294"/>
      <c r="BR129" s="294"/>
      <c r="BS129" s="294"/>
      <c r="BT129" s="294"/>
      <c r="BU129" s="294"/>
      <c r="BV129" s="294"/>
      <c r="BW129" s="294"/>
      <c r="BX129" s="294"/>
      <c r="BY129" s="294"/>
      <c r="BZ129" s="294"/>
      <c r="CA129" s="294"/>
      <c r="CB129" s="294"/>
      <c r="CC129" s="294"/>
      <c r="CD129" s="294"/>
      <c r="CE129" s="294"/>
      <c r="CF129" s="294"/>
      <c r="CG129" s="294"/>
      <c r="CH129" s="294"/>
      <c r="CI129" s="294"/>
      <c r="CJ129" s="294"/>
      <c r="CK129" s="294"/>
      <c r="CL129" s="294"/>
      <c r="CM129" s="294"/>
      <c r="CN129" s="294"/>
      <c r="CO129" s="294"/>
      <c r="CP129" s="294"/>
      <c r="CQ129" s="294"/>
      <c r="CR129" s="294"/>
      <c r="CS129" s="294"/>
      <c r="CT129" s="294"/>
      <c r="CU129" s="294"/>
      <c r="CV129" s="294"/>
      <c r="CW129" s="294"/>
      <c r="CX129" s="294"/>
      <c r="CY129" s="294"/>
      <c r="CZ129" s="294"/>
      <c r="DA129" s="294"/>
      <c r="DB129" s="294"/>
      <c r="DC129" s="12"/>
      <c r="DX129" s="12"/>
      <c r="EB129">
        <v>0.136</v>
      </c>
      <c r="EC129">
        <f t="shared" si="3"/>
        <v>0</v>
      </c>
    </row>
    <row r="130" spans="1:133" ht="151.5" customHeight="1">
      <c r="A130" s="11"/>
      <c r="B130" s="113" t="s">
        <v>12</v>
      </c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4"/>
      <c r="AS130" s="336" t="s">
        <v>11</v>
      </c>
      <c r="AT130" s="303"/>
      <c r="AU130" s="303"/>
      <c r="AV130" s="303"/>
      <c r="AW130" s="303"/>
      <c r="AX130" s="303"/>
      <c r="AY130" s="303"/>
      <c r="AZ130" s="303"/>
      <c r="BA130" s="303"/>
      <c r="BB130" s="303"/>
      <c r="BC130" s="303"/>
      <c r="BD130" s="303"/>
      <c r="BE130" s="303"/>
      <c r="BF130" s="303"/>
      <c r="BG130" s="303"/>
      <c r="BH130" s="303"/>
      <c r="BI130" s="303"/>
      <c r="BJ130" s="303"/>
      <c r="BK130" s="303"/>
      <c r="BL130" s="303"/>
      <c r="BM130" s="303"/>
      <c r="BN130" s="303"/>
      <c r="BO130" s="303"/>
      <c r="BP130" s="303"/>
      <c r="BQ130" s="303"/>
      <c r="BR130" s="303"/>
      <c r="BS130" s="303"/>
      <c r="BT130" s="151">
        <f>$CM$5*CL130*12</f>
        <v>9422.276399999999</v>
      </c>
      <c r="BU130" s="152"/>
      <c r="BV130" s="152"/>
      <c r="BW130" s="152"/>
      <c r="BX130" s="152"/>
      <c r="BY130" s="152"/>
      <c r="BZ130" s="152"/>
      <c r="CA130" s="152"/>
      <c r="CB130" s="152"/>
      <c r="CC130" s="152"/>
      <c r="CD130" s="152"/>
      <c r="CE130" s="152"/>
      <c r="CF130" s="152"/>
      <c r="CG130" s="152"/>
      <c r="CH130" s="152"/>
      <c r="CI130" s="152"/>
      <c r="CJ130" s="152"/>
      <c r="CK130" s="153"/>
      <c r="CL130" s="197">
        <v>0.59</v>
      </c>
      <c r="CM130" s="197"/>
      <c r="CN130" s="197"/>
      <c r="CO130" s="197"/>
      <c r="CP130" s="197"/>
      <c r="CQ130" s="197"/>
      <c r="CR130" s="197"/>
      <c r="CS130" s="197"/>
      <c r="CT130" s="197"/>
      <c r="CU130" s="197"/>
      <c r="CV130" s="197"/>
      <c r="CW130" s="197"/>
      <c r="CX130" s="197"/>
      <c r="CY130" s="197"/>
      <c r="CZ130" s="197"/>
      <c r="DA130" s="197"/>
      <c r="DB130" s="197"/>
      <c r="DC130" s="198"/>
      <c r="DG130" s="197">
        <v>0.97</v>
      </c>
      <c r="DH130" s="197"/>
      <c r="DI130" s="197"/>
      <c r="DJ130" s="197"/>
      <c r="DK130" s="197"/>
      <c r="DL130" s="197"/>
      <c r="DM130" s="197"/>
      <c r="DN130" s="197"/>
      <c r="DO130" s="197"/>
      <c r="DP130" s="197"/>
      <c r="DQ130" s="197"/>
      <c r="DR130" s="197"/>
      <c r="DS130" s="197"/>
      <c r="DT130" s="197"/>
      <c r="DU130" s="197"/>
      <c r="DV130" s="197"/>
      <c r="DW130" s="197"/>
      <c r="DX130" s="198"/>
      <c r="EB130">
        <v>0.136</v>
      </c>
      <c r="EC130">
        <f t="shared" si="3"/>
        <v>0.13192</v>
      </c>
    </row>
    <row r="131" spans="1:133" ht="19.5" customHeight="1">
      <c r="A131" s="10"/>
      <c r="B131" s="342" t="s">
        <v>10</v>
      </c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  <c r="AI131" s="342"/>
      <c r="AJ131" s="342"/>
      <c r="AK131" s="342"/>
      <c r="AL131" s="342"/>
      <c r="AM131" s="342"/>
      <c r="AN131" s="342"/>
      <c r="AO131" s="342"/>
      <c r="AP131" s="342"/>
      <c r="AQ131" s="342"/>
      <c r="AR131" s="342"/>
      <c r="AS131" s="338"/>
      <c r="AT131" s="338"/>
      <c r="AU131" s="338"/>
      <c r="AV131" s="338"/>
      <c r="AW131" s="338"/>
      <c r="AX131" s="338"/>
      <c r="AY131" s="338"/>
      <c r="AZ131" s="338"/>
      <c r="BA131" s="338"/>
      <c r="BB131" s="338"/>
      <c r="BC131" s="338"/>
      <c r="BD131" s="338"/>
      <c r="BE131" s="338"/>
      <c r="BF131" s="338"/>
      <c r="BG131" s="338"/>
      <c r="BH131" s="338"/>
      <c r="BI131" s="338"/>
      <c r="BJ131" s="338"/>
      <c r="BK131" s="338"/>
      <c r="BL131" s="338"/>
      <c r="BM131" s="338"/>
      <c r="BN131" s="338"/>
      <c r="BO131" s="338"/>
      <c r="BP131" s="338"/>
      <c r="BQ131" s="338"/>
      <c r="BR131" s="338"/>
      <c r="BS131" s="339"/>
      <c r="BT131" s="348">
        <f>CL131*CM5*12+BT100+BT99</f>
        <v>174711.3624</v>
      </c>
      <c r="BU131" s="349"/>
      <c r="BV131" s="349"/>
      <c r="BW131" s="349"/>
      <c r="BX131" s="349"/>
      <c r="BY131" s="349"/>
      <c r="BZ131" s="349"/>
      <c r="CA131" s="349"/>
      <c r="CB131" s="349"/>
      <c r="CC131" s="349"/>
      <c r="CD131" s="349"/>
      <c r="CE131" s="349"/>
      <c r="CF131" s="349"/>
      <c r="CG131" s="349"/>
      <c r="CH131" s="349"/>
      <c r="CI131" s="349"/>
      <c r="CJ131" s="349"/>
      <c r="CK131" s="350"/>
      <c r="CL131" s="199">
        <f>CL20+CL28+CL29+CL40+CL44+CL48+CL49+CL50+CL53+CL55+CL102+CL105+CL110+CL115+CL130</f>
        <v>10.940000000000001</v>
      </c>
      <c r="CM131" s="200"/>
      <c r="CN131" s="200"/>
      <c r="CO131" s="200"/>
      <c r="CP131" s="200"/>
      <c r="CQ131" s="200"/>
      <c r="CR131" s="200"/>
      <c r="CS131" s="200"/>
      <c r="CT131" s="200"/>
      <c r="CU131" s="200"/>
      <c r="CV131" s="200"/>
      <c r="CW131" s="200"/>
      <c r="CX131" s="200"/>
      <c r="CY131" s="200"/>
      <c r="CZ131" s="200"/>
      <c r="DA131" s="200"/>
      <c r="DB131" s="200"/>
      <c r="DC131" s="201"/>
      <c r="DG131" s="199">
        <f>DG10+DG12+DG14+DG16+DG20+DG22+DG31+DG33+DG34+DG36+DG40+DG42+DG44+DG45+DG47+DG48+DG49+DG50+DG51+DG53+DG55+DG56+DG57+DG58+DG59+DG60+DG62+DG65+DG68+DG69+DG73+DG80+DG92+DG94+DG96+DG98+DG102+DG105+DG108+DG110+DG115+DG130</f>
        <v>9.029</v>
      </c>
      <c r="DH131" s="200"/>
      <c r="DI131" s="200"/>
      <c r="DJ131" s="200"/>
      <c r="DK131" s="200"/>
      <c r="DL131" s="200"/>
      <c r="DM131" s="200"/>
      <c r="DN131" s="200"/>
      <c r="DO131" s="200"/>
      <c r="DP131" s="200"/>
      <c r="DQ131" s="200"/>
      <c r="DR131" s="200"/>
      <c r="DS131" s="200"/>
      <c r="DT131" s="200"/>
      <c r="DU131" s="200"/>
      <c r="DV131" s="200"/>
      <c r="DW131" s="200"/>
      <c r="DX131" s="201"/>
      <c r="EB131">
        <v>0.136</v>
      </c>
      <c r="EC131">
        <f t="shared" si="3"/>
        <v>1.2279440000000001</v>
      </c>
    </row>
    <row r="132" spans="1:133" ht="26.25" customHeight="1">
      <c r="A132" s="9"/>
      <c r="B132" s="342" t="s">
        <v>9</v>
      </c>
      <c r="C132" s="342"/>
      <c r="D132" s="342"/>
      <c r="E132" s="342"/>
      <c r="F132" s="342"/>
      <c r="G132" s="342"/>
      <c r="H132" s="342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  <c r="AC132" s="342"/>
      <c r="AD132" s="342"/>
      <c r="AE132" s="342"/>
      <c r="AF132" s="342"/>
      <c r="AG132" s="342"/>
      <c r="AH132" s="342"/>
      <c r="AI132" s="342"/>
      <c r="AJ132" s="342"/>
      <c r="AK132" s="342"/>
      <c r="AL132" s="342"/>
      <c r="AM132" s="342"/>
      <c r="AN132" s="342"/>
      <c r="AO132" s="342"/>
      <c r="AP132" s="342"/>
      <c r="AQ132" s="342"/>
      <c r="AR132" s="342"/>
      <c r="AS132" s="338"/>
      <c r="AT132" s="338"/>
      <c r="AU132" s="338"/>
      <c r="AV132" s="338"/>
      <c r="AW132" s="338"/>
      <c r="AX132" s="338"/>
      <c r="AY132" s="338"/>
      <c r="AZ132" s="338"/>
      <c r="BA132" s="338"/>
      <c r="BB132" s="338"/>
      <c r="BC132" s="338"/>
      <c r="BD132" s="338"/>
      <c r="BE132" s="338"/>
      <c r="BF132" s="338"/>
      <c r="BG132" s="338"/>
      <c r="BH132" s="338"/>
      <c r="BI132" s="338"/>
      <c r="BJ132" s="338"/>
      <c r="BK132" s="338"/>
      <c r="BL132" s="338"/>
      <c r="BM132" s="338"/>
      <c r="BN132" s="338"/>
      <c r="BO132" s="338"/>
      <c r="BP132" s="338"/>
      <c r="BQ132" s="338"/>
      <c r="BR132" s="338"/>
      <c r="BS132" s="339"/>
      <c r="BT132" s="343">
        <v>238317.02</v>
      </c>
      <c r="BU132" s="344"/>
      <c r="BV132" s="344"/>
      <c r="BW132" s="344"/>
      <c r="BX132" s="344"/>
      <c r="BY132" s="344"/>
      <c r="BZ132" s="344"/>
      <c r="CA132" s="344"/>
      <c r="CB132" s="344"/>
      <c r="CC132" s="344"/>
      <c r="CD132" s="344"/>
      <c r="CE132" s="344"/>
      <c r="CF132" s="344"/>
      <c r="CG132" s="344"/>
      <c r="CH132" s="344"/>
      <c r="CI132" s="344"/>
      <c r="CJ132" s="344"/>
      <c r="CK132" s="345"/>
      <c r="CL132" s="202">
        <f>CL131+'(17-33) Детская 8А  '!CL52:DD52</f>
        <v>17.329</v>
      </c>
      <c r="CM132" s="203"/>
      <c r="CN132" s="203"/>
      <c r="CO132" s="203"/>
      <c r="CP132" s="203"/>
      <c r="CQ132" s="203"/>
      <c r="CR132" s="203"/>
      <c r="CS132" s="203"/>
      <c r="CT132" s="203"/>
      <c r="CU132" s="203"/>
      <c r="CV132" s="203"/>
      <c r="CW132" s="203"/>
      <c r="CX132" s="203"/>
      <c r="CY132" s="203"/>
      <c r="CZ132" s="203"/>
      <c r="DA132" s="203"/>
      <c r="DB132" s="203"/>
      <c r="DC132" s="204"/>
      <c r="DG132" s="202" t="e">
        <f>DG131+'[2]16-08 Буюк89 -А'!$CL$65:$DD$65</f>
        <v>#VALUE!</v>
      </c>
      <c r="DH132" s="203"/>
      <c r="DI132" s="203"/>
      <c r="DJ132" s="203"/>
      <c r="DK132" s="203"/>
      <c r="DL132" s="203"/>
      <c r="DM132" s="203"/>
      <c r="DN132" s="203"/>
      <c r="DO132" s="203"/>
      <c r="DP132" s="203"/>
      <c r="DQ132" s="203"/>
      <c r="DR132" s="203"/>
      <c r="DS132" s="203"/>
      <c r="DT132" s="203"/>
      <c r="DU132" s="203"/>
      <c r="DV132" s="203"/>
      <c r="DW132" s="203"/>
      <c r="DX132" s="204"/>
      <c r="EB132">
        <v>0.136</v>
      </c>
      <c r="EC132" t="e">
        <f t="shared" si="3"/>
        <v>#VALUE!</v>
      </c>
    </row>
    <row r="133" spans="1:133" ht="26.25" customHeight="1">
      <c r="A133" s="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6"/>
      <c r="AK133" s="6"/>
      <c r="AL133" s="6"/>
      <c r="AM133" s="6"/>
      <c r="AN133" s="6"/>
      <c r="AO133" s="6"/>
      <c r="AP133" s="6"/>
      <c r="AQ133" s="6"/>
      <c r="AR133" s="6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340"/>
      <c r="BE133" s="340"/>
      <c r="BF133" s="340"/>
      <c r="BG133" s="340"/>
      <c r="BH133" s="340"/>
      <c r="BI133" s="340"/>
      <c r="BJ133" s="340"/>
      <c r="BK133" s="340"/>
      <c r="BL133" s="340"/>
      <c r="BM133" s="340"/>
      <c r="BN133" s="340"/>
      <c r="BO133" s="340"/>
      <c r="BP133" s="340"/>
      <c r="BQ133" s="340"/>
      <c r="BR133" s="340"/>
      <c r="BS133" s="341"/>
      <c r="BT133" s="193"/>
      <c r="BU133" s="194"/>
      <c r="BV133" s="194"/>
      <c r="BW133" s="194"/>
      <c r="BX133" s="194"/>
      <c r="BY133" s="194"/>
      <c r="BZ133" s="194"/>
      <c r="CA133" s="194"/>
      <c r="CB133" s="194"/>
      <c r="CC133" s="194"/>
      <c r="CD133" s="194"/>
      <c r="CE133" s="194"/>
      <c r="CF133" s="194"/>
      <c r="CG133" s="194"/>
      <c r="CH133" s="194"/>
      <c r="CI133" s="194"/>
      <c r="CJ133" s="194"/>
      <c r="CK133" s="346"/>
      <c r="CL133" s="193"/>
      <c r="CM133" s="194"/>
      <c r="CN133" s="194"/>
      <c r="CO133" s="194"/>
      <c r="CP133" s="194"/>
      <c r="CQ133" s="194"/>
      <c r="CR133" s="194"/>
      <c r="CS133" s="194"/>
      <c r="CT133" s="194"/>
      <c r="CU133" s="194"/>
      <c r="CV133" s="194"/>
      <c r="CW133" s="194"/>
      <c r="CX133" s="194"/>
      <c r="CY133" s="194"/>
      <c r="CZ133" s="194"/>
      <c r="DA133" s="194"/>
      <c r="DB133" s="194"/>
      <c r="DC133" s="194"/>
      <c r="DG133" s="193"/>
      <c r="DH133" s="194"/>
      <c r="DI133" s="194"/>
      <c r="DJ133" s="194"/>
      <c r="DK133" s="194"/>
      <c r="DL133" s="194"/>
      <c r="DM133" s="194"/>
      <c r="DN133" s="194"/>
      <c r="DO133" s="194"/>
      <c r="DP133" s="194"/>
      <c r="DQ133" s="194"/>
      <c r="DR133" s="194"/>
      <c r="DS133" s="194"/>
      <c r="DT133" s="194"/>
      <c r="DU133" s="194"/>
      <c r="DV133" s="194"/>
      <c r="DW133" s="194"/>
      <c r="DX133" s="194"/>
      <c r="EB133">
        <v>0.136</v>
      </c>
      <c r="EC133">
        <f t="shared" si="3"/>
        <v>0</v>
      </c>
    </row>
    <row r="134" spans="7:132" ht="53.25" customHeight="1">
      <c r="G134" s="3" t="s">
        <v>8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 t="s">
        <v>7</v>
      </c>
      <c r="X134" s="3"/>
      <c r="Y134" s="3"/>
      <c r="Z134" s="335" t="s">
        <v>6</v>
      </c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5"/>
      <c r="AO134" s="335"/>
      <c r="AP134" s="335"/>
      <c r="AQ134" s="335"/>
      <c r="AR134" s="335"/>
      <c r="AS134" s="335"/>
      <c r="AT134" s="335"/>
      <c r="AU134" s="335"/>
      <c r="AV134" s="335"/>
      <c r="AW134" s="335"/>
      <c r="AX134" s="335"/>
      <c r="AY134" s="335"/>
      <c r="AZ134" s="335"/>
      <c r="BA134" s="335"/>
      <c r="BB134" s="335"/>
      <c r="BC134" s="335"/>
      <c r="BD134" s="335"/>
      <c r="BE134" s="335"/>
      <c r="BF134" s="335"/>
      <c r="BG134" s="335"/>
      <c r="BH134" s="335"/>
      <c r="BI134" s="335"/>
      <c r="BJ134" s="335"/>
      <c r="BK134" s="335"/>
      <c r="BL134" s="335"/>
      <c r="BM134" s="335"/>
      <c r="BN134" s="335"/>
      <c r="BO134" s="335"/>
      <c r="BP134" s="335"/>
      <c r="BQ134" s="335"/>
      <c r="BR134" s="335"/>
      <c r="BS134" s="335"/>
      <c r="BT134" s="335"/>
      <c r="BU134" s="335"/>
      <c r="BV134" s="335"/>
      <c r="BW134" s="335"/>
      <c r="BX134" s="335"/>
      <c r="BY134" s="335"/>
      <c r="BZ134" s="335"/>
      <c r="CA134" s="335"/>
      <c r="CB134" s="335"/>
      <c r="CC134" s="335"/>
      <c r="CD134" s="335"/>
      <c r="CE134" s="335"/>
      <c r="CF134" s="335"/>
      <c r="CG134" s="335"/>
      <c r="CH134" s="335"/>
      <c r="CI134" s="335"/>
      <c r="CJ134" s="335"/>
      <c r="CK134" s="335"/>
      <c r="CL134" s="335"/>
      <c r="CM134" s="335"/>
      <c r="CN134" s="335"/>
      <c r="CO134" s="335"/>
      <c r="CP134" s="335"/>
      <c r="CQ134" s="335"/>
      <c r="CR134" s="335"/>
      <c r="CS134" s="335"/>
      <c r="CT134" s="335"/>
      <c r="CU134" s="335"/>
      <c r="CV134" s="335"/>
      <c r="CW134" s="335"/>
      <c r="CX134" s="335"/>
      <c r="CY134" s="335"/>
      <c r="CZ134" s="335"/>
      <c r="DA134" s="335"/>
      <c r="DB134" s="335"/>
      <c r="DC134" s="335"/>
      <c r="DK134" s="4">
        <f>BT132-DK133</f>
        <v>238317.02</v>
      </c>
      <c r="EB134">
        <v>0.136</v>
      </c>
    </row>
    <row r="135" spans="7:132" ht="50.25" customHeight="1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 t="s">
        <v>5</v>
      </c>
      <c r="X135" s="3"/>
      <c r="Y135" s="3"/>
      <c r="Z135" s="335" t="s">
        <v>4</v>
      </c>
      <c r="AA135" s="335"/>
      <c r="AB135" s="335"/>
      <c r="AC135" s="335"/>
      <c r="AD135" s="335"/>
      <c r="AE135" s="335"/>
      <c r="AF135" s="335"/>
      <c r="AG135" s="335"/>
      <c r="AH135" s="335"/>
      <c r="AI135" s="335"/>
      <c r="AJ135" s="335"/>
      <c r="AK135" s="335"/>
      <c r="AL135" s="335"/>
      <c r="AM135" s="335"/>
      <c r="AN135" s="335"/>
      <c r="AO135" s="335"/>
      <c r="AP135" s="335"/>
      <c r="AQ135" s="335"/>
      <c r="AR135" s="335"/>
      <c r="AS135" s="335"/>
      <c r="AT135" s="335"/>
      <c r="AU135" s="335"/>
      <c r="AV135" s="335"/>
      <c r="AW135" s="335"/>
      <c r="AX135" s="335"/>
      <c r="AY135" s="335"/>
      <c r="AZ135" s="335"/>
      <c r="BA135" s="335"/>
      <c r="BB135" s="335"/>
      <c r="BC135" s="335"/>
      <c r="BD135" s="335"/>
      <c r="BE135" s="335"/>
      <c r="BF135" s="335"/>
      <c r="BG135" s="335"/>
      <c r="BH135" s="335"/>
      <c r="BI135" s="335"/>
      <c r="BJ135" s="335"/>
      <c r="BK135" s="335"/>
      <c r="BL135" s="335"/>
      <c r="BM135" s="335"/>
      <c r="BN135" s="335"/>
      <c r="BO135" s="335"/>
      <c r="BP135" s="335"/>
      <c r="BQ135" s="335"/>
      <c r="BR135" s="335"/>
      <c r="BS135" s="335"/>
      <c r="BT135" s="335"/>
      <c r="BU135" s="335"/>
      <c r="BV135" s="335"/>
      <c r="BW135" s="335"/>
      <c r="BX135" s="335"/>
      <c r="BY135" s="335"/>
      <c r="BZ135" s="335"/>
      <c r="CA135" s="335"/>
      <c r="CB135" s="335"/>
      <c r="CC135" s="335"/>
      <c r="CD135" s="335"/>
      <c r="CE135" s="335"/>
      <c r="CF135" s="335"/>
      <c r="CG135" s="335"/>
      <c r="CH135" s="335"/>
      <c r="CI135" s="335"/>
      <c r="CJ135" s="335"/>
      <c r="CK135" s="335"/>
      <c r="CL135" s="335"/>
      <c r="CM135" s="335"/>
      <c r="CN135" s="335"/>
      <c r="CO135" s="335"/>
      <c r="CP135" s="335"/>
      <c r="CQ135" s="335"/>
      <c r="CR135" s="335"/>
      <c r="CS135" s="335"/>
      <c r="CT135" s="335"/>
      <c r="CU135" s="335"/>
      <c r="CV135" s="335"/>
      <c r="CW135" s="335"/>
      <c r="CX135" s="335"/>
      <c r="CY135" s="335"/>
      <c r="CZ135" s="335"/>
      <c r="DA135" s="335"/>
      <c r="DB135" s="335"/>
      <c r="DC135" s="335"/>
      <c r="EB135">
        <v>0.136</v>
      </c>
    </row>
    <row r="136" spans="7:132" ht="61.5" customHeight="1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 t="s">
        <v>3</v>
      </c>
      <c r="X136" s="3"/>
      <c r="Y136" s="3"/>
      <c r="Z136" s="335" t="s">
        <v>2</v>
      </c>
      <c r="AA136" s="335"/>
      <c r="AB136" s="335"/>
      <c r="AC136" s="335"/>
      <c r="AD136" s="335"/>
      <c r="AE136" s="335"/>
      <c r="AF136" s="335"/>
      <c r="AG136" s="335"/>
      <c r="AH136" s="335"/>
      <c r="AI136" s="335"/>
      <c r="AJ136" s="335"/>
      <c r="AK136" s="335"/>
      <c r="AL136" s="335"/>
      <c r="AM136" s="335"/>
      <c r="AN136" s="335"/>
      <c r="AO136" s="335"/>
      <c r="AP136" s="335"/>
      <c r="AQ136" s="335"/>
      <c r="AR136" s="335"/>
      <c r="AS136" s="335"/>
      <c r="AT136" s="335"/>
      <c r="AU136" s="335"/>
      <c r="AV136" s="335"/>
      <c r="AW136" s="335"/>
      <c r="AX136" s="335"/>
      <c r="AY136" s="335"/>
      <c r="AZ136" s="335"/>
      <c r="BA136" s="335"/>
      <c r="BB136" s="335"/>
      <c r="BC136" s="335"/>
      <c r="BD136" s="335"/>
      <c r="BE136" s="335"/>
      <c r="BF136" s="335"/>
      <c r="BG136" s="335"/>
      <c r="BH136" s="335"/>
      <c r="BI136" s="335"/>
      <c r="BJ136" s="335"/>
      <c r="BK136" s="335"/>
      <c r="BL136" s="335"/>
      <c r="BM136" s="335"/>
      <c r="BN136" s="335"/>
      <c r="BO136" s="335"/>
      <c r="BP136" s="335"/>
      <c r="BQ136" s="335"/>
      <c r="BR136" s="335"/>
      <c r="BS136" s="335"/>
      <c r="BT136" s="335"/>
      <c r="BU136" s="335"/>
      <c r="BV136" s="335"/>
      <c r="BW136" s="335"/>
      <c r="BX136" s="335"/>
      <c r="BY136" s="335"/>
      <c r="BZ136" s="335"/>
      <c r="CA136" s="335"/>
      <c r="CB136" s="335"/>
      <c r="CC136" s="335"/>
      <c r="CD136" s="335"/>
      <c r="CE136" s="335"/>
      <c r="CF136" s="335"/>
      <c r="CG136" s="335"/>
      <c r="CH136" s="335"/>
      <c r="CI136" s="335"/>
      <c r="CJ136" s="335"/>
      <c r="CK136" s="335"/>
      <c r="CL136" s="335"/>
      <c r="CM136" s="335"/>
      <c r="CN136" s="335"/>
      <c r="CO136" s="335"/>
      <c r="CP136" s="335"/>
      <c r="CQ136" s="335"/>
      <c r="CR136" s="335"/>
      <c r="CS136" s="335"/>
      <c r="CT136" s="335"/>
      <c r="CU136" s="335"/>
      <c r="CV136" s="335"/>
      <c r="CW136" s="335"/>
      <c r="CX136" s="335"/>
      <c r="CY136" s="335"/>
      <c r="CZ136" s="335"/>
      <c r="DA136" s="335"/>
      <c r="DB136" s="335"/>
      <c r="DC136" s="335"/>
      <c r="EB136">
        <v>0.136</v>
      </c>
    </row>
    <row r="137" spans="7:132" ht="64.5" customHeight="1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 t="s">
        <v>1</v>
      </c>
      <c r="X137" s="3"/>
      <c r="Y137" s="3"/>
      <c r="Z137" s="335" t="s">
        <v>0</v>
      </c>
      <c r="AA137" s="335"/>
      <c r="AB137" s="335"/>
      <c r="AC137" s="335"/>
      <c r="AD137" s="335"/>
      <c r="AE137" s="335"/>
      <c r="AF137" s="335"/>
      <c r="AG137" s="335"/>
      <c r="AH137" s="335"/>
      <c r="AI137" s="335"/>
      <c r="AJ137" s="335"/>
      <c r="AK137" s="335"/>
      <c r="AL137" s="335"/>
      <c r="AM137" s="335"/>
      <c r="AN137" s="335"/>
      <c r="AO137" s="335"/>
      <c r="AP137" s="335"/>
      <c r="AQ137" s="335"/>
      <c r="AR137" s="335"/>
      <c r="AS137" s="335"/>
      <c r="AT137" s="335"/>
      <c r="AU137" s="335"/>
      <c r="AV137" s="335"/>
      <c r="AW137" s="335"/>
      <c r="AX137" s="335"/>
      <c r="AY137" s="335"/>
      <c r="AZ137" s="335"/>
      <c r="BA137" s="335"/>
      <c r="BB137" s="335"/>
      <c r="BC137" s="335"/>
      <c r="BD137" s="335"/>
      <c r="BE137" s="335"/>
      <c r="BF137" s="335"/>
      <c r="BG137" s="335"/>
      <c r="BH137" s="335"/>
      <c r="BI137" s="335"/>
      <c r="BJ137" s="335"/>
      <c r="BK137" s="335"/>
      <c r="BL137" s="335"/>
      <c r="BM137" s="335"/>
      <c r="BN137" s="335"/>
      <c r="BO137" s="335"/>
      <c r="BP137" s="335"/>
      <c r="BQ137" s="335"/>
      <c r="BR137" s="335"/>
      <c r="BS137" s="335"/>
      <c r="BT137" s="335"/>
      <c r="BU137" s="335"/>
      <c r="BV137" s="335"/>
      <c r="BW137" s="335"/>
      <c r="BX137" s="335"/>
      <c r="BY137" s="335"/>
      <c r="BZ137" s="335"/>
      <c r="CA137" s="335"/>
      <c r="CB137" s="335"/>
      <c r="CC137" s="335"/>
      <c r="CD137" s="335"/>
      <c r="CE137" s="335"/>
      <c r="CF137" s="335"/>
      <c r="CG137" s="335"/>
      <c r="CH137" s="335"/>
      <c r="CI137" s="335"/>
      <c r="CJ137" s="335"/>
      <c r="CK137" s="335"/>
      <c r="CL137" s="335"/>
      <c r="CM137" s="335"/>
      <c r="CN137" s="335"/>
      <c r="CO137" s="335"/>
      <c r="CP137" s="335"/>
      <c r="CQ137" s="335"/>
      <c r="CR137" s="335"/>
      <c r="CS137" s="335"/>
      <c r="CT137" s="335"/>
      <c r="CU137" s="335"/>
      <c r="CV137" s="335"/>
      <c r="CW137" s="335"/>
      <c r="CX137" s="335"/>
      <c r="CY137" s="335"/>
      <c r="CZ137" s="335"/>
      <c r="DA137" s="335"/>
      <c r="DB137" s="335"/>
      <c r="DC137" s="335"/>
      <c r="EB137">
        <v>0.136</v>
      </c>
    </row>
    <row r="138" ht="15.75">
      <c r="EB138">
        <v>0.136</v>
      </c>
    </row>
    <row r="139" ht="15.75">
      <c r="EB139">
        <v>0.136</v>
      </c>
    </row>
    <row r="140" ht="15.75">
      <c r="EB140">
        <v>0.136</v>
      </c>
    </row>
    <row r="141" ht="15.75">
      <c r="EB141">
        <v>0.136</v>
      </c>
    </row>
    <row r="142" ht="15.75">
      <c r="EB142">
        <v>0.136</v>
      </c>
    </row>
    <row r="143" ht="15.75">
      <c r="EB143">
        <v>0.136</v>
      </c>
    </row>
    <row r="144" ht="15.75">
      <c r="EB144">
        <v>0.136</v>
      </c>
    </row>
    <row r="145" ht="15.75">
      <c r="EB145">
        <v>0.136</v>
      </c>
    </row>
    <row r="146" ht="15.75">
      <c r="EB146">
        <v>0.136</v>
      </c>
    </row>
    <row r="147" ht="15.75">
      <c r="EB147">
        <v>0.136</v>
      </c>
    </row>
    <row r="148" ht="15.75">
      <c r="EB148">
        <v>0.136</v>
      </c>
    </row>
    <row r="149" spans="132:133" ht="15.75">
      <c r="EB149">
        <v>0.136</v>
      </c>
      <c r="EC149" s="1"/>
    </row>
    <row r="150" spans="132:133" ht="15.75">
      <c r="EB150">
        <v>0.136</v>
      </c>
      <c r="EC150" s="1"/>
    </row>
    <row r="151" spans="132:133" ht="15.75">
      <c r="EB151">
        <v>0.136</v>
      </c>
      <c r="EC151" s="1"/>
    </row>
    <row r="152" spans="132:133" ht="15.75">
      <c r="EB152">
        <v>0.136</v>
      </c>
      <c r="EC152" s="1"/>
    </row>
    <row r="153" spans="132:133" ht="15.75">
      <c r="EB153">
        <v>0.136</v>
      </c>
      <c r="EC153" s="1"/>
    </row>
    <row r="154" spans="132:133" ht="15.75">
      <c r="EB154">
        <v>0.136</v>
      </c>
      <c r="EC154" s="1"/>
    </row>
    <row r="155" spans="132:133" ht="15.75">
      <c r="EB155">
        <v>0.136</v>
      </c>
      <c r="EC155" s="1"/>
    </row>
    <row r="156" spans="132:133" ht="15.75">
      <c r="EB156">
        <v>0.136</v>
      </c>
      <c r="EC156" s="1"/>
    </row>
    <row r="157" spans="132:133" ht="15.75">
      <c r="EB157">
        <v>0.136</v>
      </c>
      <c r="EC157" s="1"/>
    </row>
    <row r="158" spans="132:133" ht="15.75">
      <c r="EB158">
        <v>0.136</v>
      </c>
      <c r="EC158" s="1"/>
    </row>
    <row r="159" spans="132:133" ht="15.75">
      <c r="EB159">
        <v>0.136</v>
      </c>
      <c r="EC159" s="1"/>
    </row>
    <row r="160" spans="132:133" ht="15.75">
      <c r="EB160">
        <v>0.136</v>
      </c>
      <c r="EC160" s="1"/>
    </row>
    <row r="161" spans="132:133" ht="15.75">
      <c r="EB161">
        <v>0.136</v>
      </c>
      <c r="EC161" s="1"/>
    </row>
    <row r="162" spans="132:133" ht="15.75">
      <c r="EB162">
        <v>0.136</v>
      </c>
      <c r="EC162" s="1"/>
    </row>
    <row r="163" spans="132:133" ht="15.75">
      <c r="EB163">
        <v>0.136</v>
      </c>
      <c r="EC163" s="1"/>
    </row>
    <row r="164" spans="132:133" ht="15.75">
      <c r="EB164">
        <v>0.136</v>
      </c>
      <c r="EC164" s="1"/>
    </row>
    <row r="165" spans="132:133" ht="15.75">
      <c r="EB165">
        <v>0.136</v>
      </c>
      <c r="EC165" s="1"/>
    </row>
    <row r="166" spans="132:133" ht="15.75">
      <c r="EB166">
        <v>0.136</v>
      </c>
      <c r="EC166" s="1"/>
    </row>
    <row r="167" spans="132:133" ht="15.75">
      <c r="EB167">
        <v>0.136</v>
      </c>
      <c r="EC167" s="1"/>
    </row>
    <row r="168" spans="132:133" ht="15.75">
      <c r="EB168">
        <v>0.136</v>
      </c>
      <c r="EC168" s="1"/>
    </row>
    <row r="169" spans="132:133" ht="15.75">
      <c r="EB169">
        <v>0.136</v>
      </c>
      <c r="EC169" s="1"/>
    </row>
    <row r="170" spans="132:133" ht="15.75">
      <c r="EB170">
        <v>0.136</v>
      </c>
      <c r="EC170" s="1"/>
    </row>
    <row r="171" spans="132:133" ht="15.75">
      <c r="EB171">
        <v>0.136</v>
      </c>
      <c r="EC171" s="1"/>
    </row>
    <row r="172" spans="132:133" ht="15.75">
      <c r="EB172">
        <v>0.136</v>
      </c>
      <c r="EC172" s="1"/>
    </row>
    <row r="173" spans="132:133" ht="15.75">
      <c r="EB173">
        <v>0.136</v>
      </c>
      <c r="EC173" s="1"/>
    </row>
    <row r="174" spans="132:133" ht="15.75">
      <c r="EB174">
        <v>0.136</v>
      </c>
      <c r="EC174" s="1"/>
    </row>
    <row r="175" spans="132:133" ht="15.75">
      <c r="EB175">
        <v>0.136</v>
      </c>
      <c r="EC175" s="1"/>
    </row>
    <row r="176" spans="132:133" ht="15.75">
      <c r="EB176">
        <v>0.136</v>
      </c>
      <c r="EC176" s="1"/>
    </row>
    <row r="177" spans="132:133" ht="15.75">
      <c r="EB177">
        <v>0.136</v>
      </c>
      <c r="EC177" s="1"/>
    </row>
    <row r="178" spans="132:133" ht="15.75">
      <c r="EB178">
        <v>0.136</v>
      </c>
      <c r="EC178" s="1"/>
    </row>
    <row r="179" spans="132:133" ht="15.75">
      <c r="EB179">
        <v>0.136</v>
      </c>
      <c r="EC179" s="1"/>
    </row>
    <row r="180" spans="132:133" ht="15.75">
      <c r="EB180">
        <v>0.136</v>
      </c>
      <c r="EC180" s="1"/>
    </row>
    <row r="181" spans="132:133" ht="15.75">
      <c r="EB181">
        <v>0.136</v>
      </c>
      <c r="EC181" s="1"/>
    </row>
    <row r="182" spans="132:133" ht="15.75">
      <c r="EB182">
        <v>0.136</v>
      </c>
      <c r="EC182" s="1"/>
    </row>
    <row r="183" spans="132:133" ht="15.75">
      <c r="EB183">
        <v>0.136</v>
      </c>
      <c r="EC183" s="1"/>
    </row>
    <row r="184" spans="132:133" ht="15.75">
      <c r="EB184">
        <v>0.136</v>
      </c>
      <c r="EC184" s="1"/>
    </row>
    <row r="185" spans="132:133" ht="15.75">
      <c r="EB185">
        <v>0.136</v>
      </c>
      <c r="EC185" s="1"/>
    </row>
    <row r="186" spans="132:133" ht="15.75">
      <c r="EB186">
        <v>0.136</v>
      </c>
      <c r="EC186" s="1"/>
    </row>
    <row r="187" spans="132:133" ht="15.75">
      <c r="EB187">
        <v>0.136</v>
      </c>
      <c r="EC187" s="1"/>
    </row>
    <row r="188" spans="132:133" ht="15.75">
      <c r="EB188">
        <v>0.136</v>
      </c>
      <c r="EC188" s="1"/>
    </row>
    <row r="189" spans="132:133" ht="15.75">
      <c r="EB189">
        <v>0.136</v>
      </c>
      <c r="EC189" s="1"/>
    </row>
    <row r="190" spans="132:133" ht="15.75">
      <c r="EB190">
        <v>0.136</v>
      </c>
      <c r="EC190" s="1"/>
    </row>
    <row r="191" spans="132:133" ht="15.75">
      <c r="EB191">
        <v>0.136</v>
      </c>
      <c r="EC191" s="1"/>
    </row>
    <row r="192" spans="132:133" ht="15.75">
      <c r="EB192">
        <v>0.136</v>
      </c>
      <c r="EC192" s="1"/>
    </row>
    <row r="193" spans="132:133" ht="15.75">
      <c r="EB193">
        <v>0.136</v>
      </c>
      <c r="EC193" s="1"/>
    </row>
    <row r="194" spans="132:133" ht="15.75">
      <c r="EB194">
        <v>0.136</v>
      </c>
      <c r="EC194" s="1"/>
    </row>
    <row r="195" spans="132:133" ht="15.75">
      <c r="EB195">
        <v>0.136</v>
      </c>
      <c r="EC195" s="1"/>
    </row>
    <row r="196" spans="132:133" ht="15.75">
      <c r="EB196">
        <v>0.136</v>
      </c>
      <c r="EC196" s="1"/>
    </row>
    <row r="197" spans="132:133" ht="15.75">
      <c r="EB197">
        <v>0.136</v>
      </c>
      <c r="EC197" s="1"/>
    </row>
    <row r="198" spans="132:133" ht="15.75">
      <c r="EB198">
        <v>0.136</v>
      </c>
      <c r="EC198" s="1"/>
    </row>
    <row r="199" spans="132:133" ht="15.75">
      <c r="EB199">
        <v>0.136</v>
      </c>
      <c r="EC199" s="1"/>
    </row>
    <row r="200" spans="132:133" ht="15.75">
      <c r="EB200">
        <v>0.136</v>
      </c>
      <c r="EC200" s="1"/>
    </row>
    <row r="201" spans="132:133" ht="15.75">
      <c r="EB201">
        <v>0.136</v>
      </c>
      <c r="EC201" s="1"/>
    </row>
    <row r="202" spans="132:133" ht="15.75">
      <c r="EB202">
        <v>0.136</v>
      </c>
      <c r="EC202" s="1"/>
    </row>
    <row r="203" spans="132:133" ht="15.75">
      <c r="EB203">
        <v>0.136</v>
      </c>
      <c r="EC203" s="1"/>
    </row>
    <row r="204" spans="132:133" ht="15.75">
      <c r="EB204">
        <v>0.136</v>
      </c>
      <c r="EC204" s="1"/>
    </row>
    <row r="205" spans="132:133" ht="15.75">
      <c r="EB205">
        <v>0.136</v>
      </c>
      <c r="EC205" s="1"/>
    </row>
    <row r="206" spans="132:133" ht="15.75">
      <c r="EB206">
        <v>0.136</v>
      </c>
      <c r="EC206" s="1"/>
    </row>
    <row r="207" spans="132:133" ht="15.75">
      <c r="EB207">
        <v>0.136</v>
      </c>
      <c r="EC207" s="1"/>
    </row>
    <row r="208" spans="132:133" ht="15.75">
      <c r="EB208">
        <v>0.136</v>
      </c>
      <c r="EC208" s="1"/>
    </row>
    <row r="209" spans="132:133" ht="15.75">
      <c r="EB209">
        <v>0.136</v>
      </c>
      <c r="EC209" s="1"/>
    </row>
    <row r="210" spans="132:133" ht="15.75">
      <c r="EB210">
        <v>0.136</v>
      </c>
      <c r="EC210" s="1"/>
    </row>
    <row r="211" spans="132:133" ht="15.75">
      <c r="EB211">
        <v>0.136</v>
      </c>
      <c r="EC211" s="1"/>
    </row>
    <row r="212" spans="132:133" ht="15.75">
      <c r="EB212">
        <v>0.136</v>
      </c>
      <c r="EC212" s="1"/>
    </row>
    <row r="213" spans="132:133" ht="15.75">
      <c r="EB213">
        <v>0.136</v>
      </c>
      <c r="EC213" s="1"/>
    </row>
    <row r="214" spans="132:133" ht="15.75">
      <c r="EB214">
        <v>0.136</v>
      </c>
      <c r="EC214" s="1"/>
    </row>
    <row r="215" spans="132:133" ht="15.75">
      <c r="EB215">
        <v>0.136</v>
      </c>
      <c r="EC215" s="1"/>
    </row>
    <row r="216" spans="132:133" ht="15.75">
      <c r="EB216">
        <v>0.136</v>
      </c>
      <c r="EC216" s="1"/>
    </row>
    <row r="217" spans="132:133" ht="15.75">
      <c r="EB217">
        <v>0.136</v>
      </c>
      <c r="EC217" s="1"/>
    </row>
    <row r="218" spans="132:133" ht="15.75">
      <c r="EB218">
        <v>0.136</v>
      </c>
      <c r="EC218" s="1"/>
    </row>
    <row r="219" spans="132:133" ht="15.75">
      <c r="EB219">
        <v>0.136</v>
      </c>
      <c r="EC219" s="1"/>
    </row>
    <row r="220" spans="132:133" ht="15.75">
      <c r="EB220">
        <v>0.136</v>
      </c>
      <c r="EC220" s="1"/>
    </row>
    <row r="221" spans="132:133" ht="15.75">
      <c r="EB221">
        <v>0.136</v>
      </c>
      <c r="EC221" s="1"/>
    </row>
    <row r="222" spans="132:133" ht="15.75">
      <c r="EB222">
        <v>0.136</v>
      </c>
      <c r="EC222" s="1"/>
    </row>
    <row r="223" spans="132:133" ht="15.75">
      <c r="EB223">
        <v>0.136</v>
      </c>
      <c r="EC223" s="1"/>
    </row>
    <row r="224" spans="132:133" ht="15.75">
      <c r="EB224">
        <v>0.136</v>
      </c>
      <c r="EC224" s="1"/>
    </row>
    <row r="225" spans="132:133" ht="15.75">
      <c r="EB225">
        <v>0.136</v>
      </c>
      <c r="EC225" s="1"/>
    </row>
    <row r="226" spans="132:133" ht="15.75">
      <c r="EB226">
        <v>0.136</v>
      </c>
      <c r="EC226" s="1"/>
    </row>
    <row r="227" spans="132:133" ht="15.75">
      <c r="EB227">
        <v>0.136</v>
      </c>
      <c r="EC227" s="1"/>
    </row>
    <row r="228" spans="132:133" ht="15.75">
      <c r="EB228">
        <v>0.136</v>
      </c>
      <c r="EC228" s="1"/>
    </row>
    <row r="229" spans="132:133" ht="15.75">
      <c r="EB229">
        <v>0.136</v>
      </c>
      <c r="EC229" s="1"/>
    </row>
    <row r="230" spans="132:133" ht="15.75">
      <c r="EB230">
        <v>0.136</v>
      </c>
      <c r="EC230" s="1"/>
    </row>
    <row r="231" spans="132:133" ht="15.75">
      <c r="EB231">
        <v>0.136</v>
      </c>
      <c r="EC231" s="1"/>
    </row>
    <row r="232" spans="132:133" ht="15.75">
      <c r="EB232">
        <v>0.136</v>
      </c>
      <c r="EC232" s="1"/>
    </row>
    <row r="233" spans="132:133" ht="15.75">
      <c r="EB233">
        <v>0.136</v>
      </c>
      <c r="EC233" s="1"/>
    </row>
    <row r="234" spans="132:133" ht="15.75">
      <c r="EB234">
        <v>0.136</v>
      </c>
      <c r="EC234" s="1"/>
    </row>
    <row r="235" spans="132:133" ht="15.75">
      <c r="EB235">
        <v>0.136</v>
      </c>
      <c r="EC235" s="1"/>
    </row>
    <row r="236" spans="132:133" ht="15.75">
      <c r="EB236">
        <v>0.136</v>
      </c>
      <c r="EC236" s="1"/>
    </row>
    <row r="237" spans="132:133" ht="15.75">
      <c r="EB237">
        <v>0.136</v>
      </c>
      <c r="EC237" s="1"/>
    </row>
    <row r="238" spans="132:133" ht="15.75">
      <c r="EB238">
        <v>0.136</v>
      </c>
      <c r="EC238" s="1"/>
    </row>
    <row r="239" spans="132:133" ht="15.75">
      <c r="EB239">
        <v>0.136</v>
      </c>
      <c r="EC239" s="1"/>
    </row>
    <row r="240" spans="132:133" ht="15.75">
      <c r="EB240">
        <v>0.136</v>
      </c>
      <c r="EC240" s="1"/>
    </row>
    <row r="241" spans="132:133" ht="15.75">
      <c r="EB241">
        <v>0.136</v>
      </c>
      <c r="EC241" s="1"/>
    </row>
    <row r="242" spans="132:133" ht="15.75">
      <c r="EB242">
        <v>0.136</v>
      </c>
      <c r="EC242" s="1"/>
    </row>
    <row r="243" spans="132:133" ht="15.75">
      <c r="EB243">
        <v>0.136</v>
      </c>
      <c r="EC243" s="1"/>
    </row>
    <row r="244" spans="132:133" ht="15.75">
      <c r="EB244">
        <v>0.136</v>
      </c>
      <c r="EC244" s="1"/>
    </row>
    <row r="245" spans="132:133" ht="15.75">
      <c r="EB245">
        <v>0.136</v>
      </c>
      <c r="EC245" s="1"/>
    </row>
    <row r="246" spans="132:133" ht="15.75">
      <c r="EB246">
        <v>0.136</v>
      </c>
      <c r="EC246" s="1"/>
    </row>
    <row r="247" spans="132:133" ht="15.75">
      <c r="EB247">
        <v>0.136</v>
      </c>
      <c r="EC247" s="1"/>
    </row>
    <row r="248" spans="132:133" ht="15.75">
      <c r="EB248">
        <v>0.136</v>
      </c>
      <c r="EC248" s="1"/>
    </row>
    <row r="249" spans="132:133" ht="15.75">
      <c r="EB249">
        <v>0.136</v>
      </c>
      <c r="EC249" s="1"/>
    </row>
    <row r="250" spans="132:133" ht="15.75">
      <c r="EB250">
        <v>0.136</v>
      </c>
      <c r="EC250" s="1"/>
    </row>
    <row r="251" spans="132:133" ht="15.75">
      <c r="EB251">
        <v>0.136</v>
      </c>
      <c r="EC251" s="1"/>
    </row>
    <row r="252" spans="132:133" ht="15.75">
      <c r="EB252">
        <v>0.136</v>
      </c>
      <c r="EC252" s="1"/>
    </row>
    <row r="253" spans="132:133" ht="15.75">
      <c r="EB253">
        <v>0.136</v>
      </c>
      <c r="EC253" s="1"/>
    </row>
    <row r="254" spans="132:133" ht="15.75">
      <c r="EB254">
        <v>0.136</v>
      </c>
      <c r="EC254" s="1"/>
    </row>
    <row r="255" spans="132:133" ht="15.75">
      <c r="EB255">
        <v>0.136</v>
      </c>
      <c r="EC255" s="1"/>
    </row>
    <row r="256" spans="132:133" ht="15.75">
      <c r="EB256">
        <v>0.136</v>
      </c>
      <c r="EC256" s="1"/>
    </row>
    <row r="257" spans="132:133" ht="15.75">
      <c r="EB257">
        <v>0.136</v>
      </c>
      <c r="EC257" s="1"/>
    </row>
    <row r="258" spans="132:133" ht="15.75">
      <c r="EB258">
        <v>0.136</v>
      </c>
      <c r="EC258" s="1"/>
    </row>
    <row r="259" spans="132:133" ht="15.75">
      <c r="EB259">
        <v>0.136</v>
      </c>
      <c r="EC259" s="1"/>
    </row>
    <row r="260" spans="132:133" ht="15.75">
      <c r="EB260">
        <v>0.136</v>
      </c>
      <c r="EC260" s="1"/>
    </row>
    <row r="261" spans="132:133" ht="15.75">
      <c r="EB261">
        <v>0.136</v>
      </c>
      <c r="EC261" s="1"/>
    </row>
    <row r="262" spans="132:133" ht="15.75">
      <c r="EB262">
        <v>0.136</v>
      </c>
      <c r="EC262" s="1"/>
    </row>
    <row r="263" spans="132:133" ht="15.75">
      <c r="EB263">
        <v>0.136</v>
      </c>
      <c r="EC263" s="1"/>
    </row>
    <row r="264" spans="132:133" ht="15.75">
      <c r="EB264">
        <v>0.136</v>
      </c>
      <c r="EC264" s="1"/>
    </row>
    <row r="265" spans="132:133" ht="15.75">
      <c r="EB265">
        <v>0.136</v>
      </c>
      <c r="EC265" s="1"/>
    </row>
    <row r="266" spans="132:133" ht="15.75">
      <c r="EB266">
        <v>0.136</v>
      </c>
      <c r="EC266" s="1"/>
    </row>
    <row r="267" spans="132:133" ht="15.75">
      <c r="EB267">
        <v>0.136</v>
      </c>
      <c r="EC267" s="1"/>
    </row>
    <row r="268" spans="132:133" ht="15.75">
      <c r="EB268">
        <v>0.136</v>
      </c>
      <c r="EC268" s="1"/>
    </row>
    <row r="269" spans="132:133" ht="15.75">
      <c r="EB269">
        <v>0.136</v>
      </c>
      <c r="EC269" s="1"/>
    </row>
    <row r="270" spans="132:133" ht="15.75">
      <c r="EB270">
        <v>0.136</v>
      </c>
      <c r="EC270" s="1"/>
    </row>
    <row r="271" spans="132:133" ht="15.75">
      <c r="EB271">
        <v>0.136</v>
      </c>
      <c r="EC271" s="1"/>
    </row>
    <row r="272" spans="132:133" ht="15.75">
      <c r="EB272">
        <v>0.136</v>
      </c>
      <c r="EC272" s="1"/>
    </row>
    <row r="273" spans="132:133" ht="15.75">
      <c r="EB273">
        <v>0.136</v>
      </c>
      <c r="EC273" s="1"/>
    </row>
    <row r="274" spans="132:133" ht="15.75">
      <c r="EB274">
        <v>0.136</v>
      </c>
      <c r="EC274" s="1"/>
    </row>
    <row r="275" spans="132:133" ht="15.75">
      <c r="EB275">
        <v>0.136</v>
      </c>
      <c r="EC275" s="1"/>
    </row>
    <row r="276" spans="132:133" ht="15.75">
      <c r="EB276">
        <v>0.136</v>
      </c>
      <c r="EC276" s="1"/>
    </row>
    <row r="277" spans="132:133" ht="15.75">
      <c r="EB277">
        <v>0.136</v>
      </c>
      <c r="EC277" s="1"/>
    </row>
    <row r="278" spans="132:133" ht="15.75">
      <c r="EB278">
        <v>0.136</v>
      </c>
      <c r="EC278" s="1"/>
    </row>
    <row r="279" spans="132:133" ht="15.75">
      <c r="EB279">
        <v>0.136</v>
      </c>
      <c r="EC279" s="1"/>
    </row>
    <row r="280" spans="132:133" ht="15.75">
      <c r="EB280">
        <v>0.136</v>
      </c>
      <c r="EC280" s="1"/>
    </row>
    <row r="281" spans="132:133" ht="15.75">
      <c r="EB281">
        <v>0.136</v>
      </c>
      <c r="EC281" s="1"/>
    </row>
    <row r="282" spans="132:133" ht="15.75">
      <c r="EB282">
        <v>0.136</v>
      </c>
      <c r="EC282" s="1"/>
    </row>
    <row r="283" spans="132:133" ht="15.75">
      <c r="EB283">
        <v>0.136</v>
      </c>
      <c r="EC283" s="1"/>
    </row>
    <row r="284" spans="132:133" ht="15.75">
      <c r="EB284">
        <v>0.136</v>
      </c>
      <c r="EC284" s="1"/>
    </row>
    <row r="285" spans="132:133" ht="15.75">
      <c r="EB285">
        <v>0.136</v>
      </c>
      <c r="EC285" s="1"/>
    </row>
    <row r="286" spans="132:133" ht="15.75">
      <c r="EB286">
        <v>0.136</v>
      </c>
      <c r="EC286" s="1"/>
    </row>
    <row r="287" spans="132:133" ht="15.75">
      <c r="EB287">
        <v>0.136</v>
      </c>
      <c r="EC287" s="1"/>
    </row>
    <row r="288" spans="132:133" ht="15.75">
      <c r="EB288">
        <v>0.136</v>
      </c>
      <c r="EC288" s="1"/>
    </row>
    <row r="289" spans="132:133" ht="15.75">
      <c r="EB289">
        <v>0.136</v>
      </c>
      <c r="EC289" s="1"/>
    </row>
    <row r="290" spans="132:133" ht="15.75">
      <c r="EB290">
        <v>0.136</v>
      </c>
      <c r="EC290" s="1"/>
    </row>
    <row r="291" spans="132:133" ht="15.75">
      <c r="EB291">
        <v>0.136</v>
      </c>
      <c r="EC291" s="1"/>
    </row>
    <row r="292" spans="132:133" ht="15.75">
      <c r="EB292">
        <v>0.136</v>
      </c>
      <c r="EC292" s="1"/>
    </row>
    <row r="293" ht="15.75">
      <c r="EB293">
        <v>0.136</v>
      </c>
    </row>
    <row r="294" ht="15.75">
      <c r="EB294">
        <v>0.136</v>
      </c>
    </row>
    <row r="295" ht="15.75">
      <c r="EB295">
        <v>0.136</v>
      </c>
    </row>
    <row r="296" ht="15.75">
      <c r="EB296">
        <v>0.136</v>
      </c>
    </row>
    <row r="297" ht="15.75">
      <c r="EB297">
        <v>0.136</v>
      </c>
    </row>
    <row r="298" ht="15.75">
      <c r="EB298">
        <v>0.136</v>
      </c>
    </row>
    <row r="299" ht="15.75">
      <c r="EB299">
        <v>0.136</v>
      </c>
    </row>
    <row r="300" ht="15.75">
      <c r="EB300">
        <v>0.136</v>
      </c>
    </row>
    <row r="301" spans="132:133" ht="15.75">
      <c r="EB301">
        <v>0.136</v>
      </c>
      <c r="EC301">
        <f>DV301*EB301</f>
        <v>0</v>
      </c>
    </row>
    <row r="302" ht="15.75">
      <c r="EB302">
        <v>0.136</v>
      </c>
    </row>
    <row r="303" ht="15.75">
      <c r="EB303">
        <v>0.136</v>
      </c>
    </row>
    <row r="304" ht="15.75">
      <c r="EB304">
        <v>0.136</v>
      </c>
    </row>
    <row r="305" ht="15.75">
      <c r="EB305">
        <v>0.136</v>
      </c>
    </row>
    <row r="306" ht="15.75">
      <c r="EB306">
        <v>0.136</v>
      </c>
    </row>
    <row r="307" ht="15.75">
      <c r="EB307">
        <v>0.136</v>
      </c>
    </row>
    <row r="308" ht="15.75">
      <c r="EB308">
        <v>0.136</v>
      </c>
    </row>
    <row r="309" spans="132:133" ht="15.75">
      <c r="EB309">
        <v>0.136</v>
      </c>
      <c r="EC309" s="1"/>
    </row>
    <row r="310" spans="132:133" ht="15.75">
      <c r="EB310">
        <v>0.136</v>
      </c>
      <c r="EC310" s="1"/>
    </row>
    <row r="311" spans="132:133" ht="15.75">
      <c r="EB311">
        <v>0.136</v>
      </c>
      <c r="EC311" s="1"/>
    </row>
    <row r="312" spans="132:133" ht="15.75">
      <c r="EB312">
        <v>0.136</v>
      </c>
      <c r="EC312" s="1"/>
    </row>
    <row r="313" spans="132:133" ht="15.75">
      <c r="EB313">
        <v>0.136</v>
      </c>
      <c r="EC313" s="1"/>
    </row>
    <row r="314" spans="132:133" ht="15.75">
      <c r="EB314">
        <v>0.136</v>
      </c>
      <c r="EC314" s="1"/>
    </row>
    <row r="315" spans="132:133" ht="15.75">
      <c r="EB315">
        <v>0.136</v>
      </c>
      <c r="EC315" s="1"/>
    </row>
    <row r="316" spans="132:133" ht="15.75">
      <c r="EB316">
        <v>0.136</v>
      </c>
      <c r="EC316" s="1"/>
    </row>
    <row r="317" spans="132:133" ht="15.75">
      <c r="EB317">
        <v>0.136</v>
      </c>
      <c r="EC317" s="1"/>
    </row>
    <row r="318" spans="132:133" ht="15.75">
      <c r="EB318">
        <v>0.136</v>
      </c>
      <c r="EC318" s="1"/>
    </row>
    <row r="319" spans="132:133" ht="15.75">
      <c r="EB319">
        <v>0.136</v>
      </c>
      <c r="EC319" s="1"/>
    </row>
    <row r="320" spans="132:133" ht="15.75">
      <c r="EB320">
        <v>0.136</v>
      </c>
      <c r="EC320" s="1"/>
    </row>
    <row r="321" spans="132:133" ht="15.75">
      <c r="EB321">
        <v>0.136</v>
      </c>
      <c r="EC321" s="1"/>
    </row>
    <row r="322" spans="132:133" ht="15.75">
      <c r="EB322">
        <v>0.136</v>
      </c>
      <c r="EC322" s="1"/>
    </row>
    <row r="323" spans="132:133" ht="15.75">
      <c r="EB323">
        <v>0.136</v>
      </c>
      <c r="EC323" s="1"/>
    </row>
    <row r="324" spans="132:133" ht="15.75">
      <c r="EB324">
        <v>0.136</v>
      </c>
      <c r="EC324" s="1"/>
    </row>
    <row r="325" ht="15.75">
      <c r="EB325">
        <v>0.136</v>
      </c>
    </row>
    <row r="326" ht="15.75">
      <c r="EB326">
        <v>0.136</v>
      </c>
    </row>
    <row r="327" ht="15.75">
      <c r="EB327">
        <v>0.136</v>
      </c>
    </row>
    <row r="328" ht="15.75">
      <c r="EB328">
        <v>0.136</v>
      </c>
    </row>
    <row r="329" ht="15.75">
      <c r="EB329">
        <v>0.136</v>
      </c>
    </row>
    <row r="330" ht="15.75">
      <c r="EB330">
        <v>0.136</v>
      </c>
    </row>
    <row r="331" ht="15.75">
      <c r="EB331">
        <v>0.136</v>
      </c>
    </row>
    <row r="332" spans="132:133" ht="15.75">
      <c r="EB332">
        <v>0.136</v>
      </c>
      <c r="EC332">
        <f>DV332*EB332</f>
        <v>0</v>
      </c>
    </row>
    <row r="333" ht="15.75">
      <c r="EB333">
        <v>0.136</v>
      </c>
    </row>
    <row r="334" ht="15.75">
      <c r="EB334">
        <v>0.136</v>
      </c>
    </row>
    <row r="335" ht="15.75">
      <c r="EB335">
        <v>0.136</v>
      </c>
    </row>
    <row r="336" ht="15.75">
      <c r="EB336">
        <v>0.136</v>
      </c>
    </row>
    <row r="337" ht="15.75">
      <c r="EB337">
        <v>0.136</v>
      </c>
    </row>
    <row r="338" ht="15.75">
      <c r="EB338">
        <v>0.136</v>
      </c>
    </row>
    <row r="339" ht="15.75">
      <c r="EB339">
        <v>0.136</v>
      </c>
    </row>
    <row r="340" ht="15.75">
      <c r="EB340">
        <v>0.136</v>
      </c>
    </row>
    <row r="341" ht="15.75">
      <c r="EB341">
        <v>0.136</v>
      </c>
    </row>
    <row r="342" ht="15.75">
      <c r="EB342">
        <v>0.136</v>
      </c>
    </row>
    <row r="343" ht="15.75">
      <c r="EB343">
        <v>0.136</v>
      </c>
    </row>
    <row r="344" ht="15.75">
      <c r="EB344">
        <v>0.136</v>
      </c>
    </row>
    <row r="345" ht="15.75">
      <c r="EB345">
        <v>0.136</v>
      </c>
    </row>
    <row r="346" ht="15.75">
      <c r="EB346">
        <v>0.136</v>
      </c>
    </row>
    <row r="347" spans="132:133" ht="15.75">
      <c r="EB347">
        <v>0.136</v>
      </c>
      <c r="EC347">
        <f>DV347*EB347</f>
        <v>0</v>
      </c>
    </row>
    <row r="348" ht="15.75">
      <c r="EB348">
        <v>0.136</v>
      </c>
    </row>
    <row r="349" ht="15.75">
      <c r="EB349">
        <v>0.136</v>
      </c>
    </row>
    <row r="350" ht="15.75">
      <c r="EB350">
        <v>0.136</v>
      </c>
    </row>
    <row r="351" ht="15.75">
      <c r="EB351">
        <v>0.136</v>
      </c>
    </row>
    <row r="352" ht="15.75">
      <c r="EB352">
        <v>0.136</v>
      </c>
    </row>
    <row r="353" ht="15.75">
      <c r="EB353">
        <v>0.136</v>
      </c>
    </row>
    <row r="354" ht="15.75">
      <c r="EB354">
        <v>0.136</v>
      </c>
    </row>
    <row r="355" ht="15.75">
      <c r="EB355">
        <v>0.136</v>
      </c>
    </row>
    <row r="356" ht="15.75">
      <c r="EB356">
        <v>0.136</v>
      </c>
    </row>
    <row r="357" spans="132:133" ht="15.75">
      <c r="EB357">
        <v>0.136</v>
      </c>
      <c r="EC357" s="1"/>
    </row>
    <row r="358" spans="132:133" ht="15.75">
      <c r="EB358">
        <v>0.136</v>
      </c>
      <c r="EC358" s="1"/>
    </row>
    <row r="359" spans="132:133" ht="15.75">
      <c r="EB359">
        <v>0.136</v>
      </c>
      <c r="EC359" s="1"/>
    </row>
    <row r="360" spans="132:133" ht="15.75">
      <c r="EB360">
        <v>0.136</v>
      </c>
      <c r="EC360" s="1"/>
    </row>
    <row r="361" spans="132:133" ht="15.75">
      <c r="EB361">
        <v>0.136</v>
      </c>
      <c r="EC361" s="1"/>
    </row>
    <row r="362" spans="132:133" ht="15.75">
      <c r="EB362">
        <v>0.136</v>
      </c>
      <c r="EC362" s="1"/>
    </row>
    <row r="363" spans="132:133" ht="15.75">
      <c r="EB363">
        <v>0.136</v>
      </c>
      <c r="EC363" s="1"/>
    </row>
    <row r="364" spans="132:133" ht="15.75">
      <c r="EB364">
        <v>0.136</v>
      </c>
      <c r="EC364" s="1"/>
    </row>
    <row r="365" spans="132:133" ht="15.75">
      <c r="EB365">
        <v>0.136</v>
      </c>
      <c r="EC365" s="1"/>
    </row>
    <row r="366" spans="132:133" ht="15.75">
      <c r="EB366">
        <v>0.136</v>
      </c>
      <c r="EC366" s="1"/>
    </row>
    <row r="367" spans="132:133" ht="15.75">
      <c r="EB367">
        <v>0.136</v>
      </c>
      <c r="EC367" s="1"/>
    </row>
    <row r="368" spans="132:133" ht="15.75">
      <c r="EB368">
        <v>0.136</v>
      </c>
      <c r="EC368" s="1"/>
    </row>
    <row r="369" spans="132:133" ht="15.75">
      <c r="EB369">
        <v>0.136</v>
      </c>
      <c r="EC369" s="1"/>
    </row>
    <row r="370" spans="132:133" ht="15.75">
      <c r="EB370">
        <v>0.136</v>
      </c>
      <c r="EC370" s="1"/>
    </row>
    <row r="371" spans="132:133" ht="15.75">
      <c r="EB371">
        <v>0.136</v>
      </c>
      <c r="EC371" s="1"/>
    </row>
    <row r="372" spans="132:133" ht="15.75">
      <c r="EB372">
        <v>0.136</v>
      </c>
      <c r="EC372" s="1"/>
    </row>
    <row r="373" spans="132:133" ht="15.75">
      <c r="EB373">
        <v>0.136</v>
      </c>
      <c r="EC373">
        <f>DV373*EB373</f>
        <v>0</v>
      </c>
    </row>
    <row r="374" ht="15.75">
      <c r="EB374">
        <v>0.136</v>
      </c>
    </row>
    <row r="375" ht="15.75">
      <c r="EB375">
        <v>0.136</v>
      </c>
    </row>
    <row r="376" ht="15.75">
      <c r="EB376">
        <v>0.136</v>
      </c>
    </row>
    <row r="377" ht="15.75">
      <c r="EB377">
        <v>0.136</v>
      </c>
    </row>
    <row r="378" ht="15.75">
      <c r="EB378">
        <v>0.136</v>
      </c>
    </row>
    <row r="379" ht="15.75">
      <c r="EB379">
        <v>0.136</v>
      </c>
    </row>
    <row r="380" ht="15.75">
      <c r="EB380">
        <v>0.136</v>
      </c>
    </row>
    <row r="381" ht="15.75">
      <c r="EB381">
        <v>0.136</v>
      </c>
    </row>
    <row r="382" ht="15.75">
      <c r="EB382">
        <v>0.136</v>
      </c>
    </row>
    <row r="383" spans="132:133" ht="15.75">
      <c r="EB383">
        <v>0.136</v>
      </c>
      <c r="EC383">
        <f>DV383*EB383</f>
        <v>0</v>
      </c>
    </row>
    <row r="384" ht="15.75">
      <c r="EB384">
        <v>0.136</v>
      </c>
    </row>
    <row r="385" ht="15.75">
      <c r="EB385">
        <v>0.136</v>
      </c>
    </row>
    <row r="386" ht="15.75">
      <c r="EB386">
        <v>0.136</v>
      </c>
    </row>
    <row r="387" ht="15.75">
      <c r="EB387">
        <v>0.136</v>
      </c>
    </row>
    <row r="388" ht="15.75">
      <c r="EB388">
        <v>0.136</v>
      </c>
    </row>
    <row r="389" spans="132:133" ht="15.75">
      <c r="EB389">
        <v>0.136</v>
      </c>
      <c r="EC389" s="1"/>
    </row>
    <row r="390" spans="132:133" ht="15.75">
      <c r="EB390">
        <v>0.136</v>
      </c>
      <c r="EC390" s="1"/>
    </row>
    <row r="391" spans="132:133" ht="15.75">
      <c r="EB391">
        <v>0.136</v>
      </c>
      <c r="EC391" s="1"/>
    </row>
    <row r="392" spans="132:133" ht="15.75">
      <c r="EB392">
        <v>0.136</v>
      </c>
      <c r="EC392" s="1"/>
    </row>
    <row r="393" spans="132:133" ht="15.75">
      <c r="EB393">
        <v>0.136</v>
      </c>
      <c r="EC393" s="1"/>
    </row>
    <row r="394" spans="132:133" ht="15.75">
      <c r="EB394">
        <v>0.136</v>
      </c>
      <c r="EC394" s="1"/>
    </row>
    <row r="395" spans="132:133" ht="15.75">
      <c r="EB395">
        <v>0.136</v>
      </c>
      <c r="EC395" s="1"/>
    </row>
    <row r="396" spans="132:133" ht="15.75">
      <c r="EB396">
        <v>0.136</v>
      </c>
      <c r="EC396" s="1"/>
    </row>
    <row r="397" spans="132:133" ht="15.75">
      <c r="EB397">
        <v>0.136</v>
      </c>
      <c r="EC397" s="1"/>
    </row>
    <row r="398" spans="132:133" ht="15.75">
      <c r="EB398" s="2"/>
      <c r="EC398" s="1"/>
    </row>
  </sheetData>
  <sheetProtection/>
  <mergeCells count="455">
    <mergeCell ref="AT60:BS60"/>
    <mergeCell ref="BA58:BS58"/>
    <mergeCell ref="B60:AR60"/>
    <mergeCell ref="BA62:BS62"/>
    <mergeCell ref="BA40:BS40"/>
    <mergeCell ref="AS54:BS54"/>
    <mergeCell ref="B57:AR57"/>
    <mergeCell ref="B58:AR58"/>
    <mergeCell ref="B68:AR68"/>
    <mergeCell ref="AT68:BS68"/>
    <mergeCell ref="A64:DC64"/>
    <mergeCell ref="CL62:DC63"/>
    <mergeCell ref="AS63:BS63"/>
    <mergeCell ref="A61:DC61"/>
    <mergeCell ref="AT65:BS65"/>
    <mergeCell ref="AT67:BS67"/>
    <mergeCell ref="BD66:BJ66"/>
    <mergeCell ref="CL28:DC28"/>
    <mergeCell ref="B29:AR29"/>
    <mergeCell ref="BT29:CK29"/>
    <mergeCell ref="CL29:DC29"/>
    <mergeCell ref="B80:AR83"/>
    <mergeCell ref="B59:AR59"/>
    <mergeCell ref="AT59:BS59"/>
    <mergeCell ref="AT56:BS56"/>
    <mergeCell ref="AT57:BS57"/>
    <mergeCell ref="B73:AR79"/>
    <mergeCell ref="CL128:DC128"/>
    <mergeCell ref="BT130:CK130"/>
    <mergeCell ref="CL130:DC130"/>
    <mergeCell ref="BT127:CJ127"/>
    <mergeCell ref="CL125:DC125"/>
    <mergeCell ref="AS124:BS124"/>
    <mergeCell ref="BT124:CJ124"/>
    <mergeCell ref="B125:AR125"/>
    <mergeCell ref="AS125:BS125"/>
    <mergeCell ref="BT125:CJ125"/>
    <mergeCell ref="B124:AR124"/>
    <mergeCell ref="CL126:DC126"/>
    <mergeCell ref="CL127:DC127"/>
    <mergeCell ref="B84:AR90"/>
    <mergeCell ref="BT80:CK83"/>
    <mergeCell ref="BT84:CK90"/>
    <mergeCell ref="AS127:BS127"/>
    <mergeCell ref="CL131:DC131"/>
    <mergeCell ref="A129:DB129"/>
    <mergeCell ref="B130:AR130"/>
    <mergeCell ref="AS130:BS130"/>
    <mergeCell ref="AS131:BS131"/>
    <mergeCell ref="B131:AR131"/>
    <mergeCell ref="CL118:DC124"/>
    <mergeCell ref="Z137:DC137"/>
    <mergeCell ref="AS132:BS132"/>
    <mergeCell ref="BD133:BS133"/>
    <mergeCell ref="B132:AR132"/>
    <mergeCell ref="BT132:CK132"/>
    <mergeCell ref="BT133:CK133"/>
    <mergeCell ref="CL132:DC132"/>
    <mergeCell ref="CL133:DC133"/>
    <mergeCell ref="Z134:DC134"/>
    <mergeCell ref="Z136:DC136"/>
    <mergeCell ref="BT128:CJ128"/>
    <mergeCell ref="B126:AR126"/>
    <mergeCell ref="AS126:BS126"/>
    <mergeCell ref="BT126:CJ126"/>
    <mergeCell ref="B127:AR127"/>
    <mergeCell ref="Z135:DC135"/>
    <mergeCell ref="BT131:CK131"/>
    <mergeCell ref="B128:AR128"/>
    <mergeCell ref="AS128:BS128"/>
    <mergeCell ref="BT123:CJ123"/>
    <mergeCell ref="B123:AR123"/>
    <mergeCell ref="AS123:BS123"/>
    <mergeCell ref="BT118:CJ118"/>
    <mergeCell ref="AS119:BS119"/>
    <mergeCell ref="BT119:CJ119"/>
    <mergeCell ref="BT122:CJ122"/>
    <mergeCell ref="B120:AR120"/>
    <mergeCell ref="B121:AR121"/>
    <mergeCell ref="AS120:BS120"/>
    <mergeCell ref="BT120:CJ120"/>
    <mergeCell ref="AS121:BS121"/>
    <mergeCell ref="BT121:CJ121"/>
    <mergeCell ref="AS122:BS122"/>
    <mergeCell ref="B122:AR122"/>
    <mergeCell ref="B117:AR117"/>
    <mergeCell ref="AS116:BS118"/>
    <mergeCell ref="B118:AR118"/>
    <mergeCell ref="B119:AR119"/>
    <mergeCell ref="B116:AR116"/>
    <mergeCell ref="BT116:CJ116"/>
    <mergeCell ref="B115:AR115"/>
    <mergeCell ref="BT117:CJ117"/>
    <mergeCell ref="CL116:DC116"/>
    <mergeCell ref="CL117:DC117"/>
    <mergeCell ref="BT115:CK115"/>
    <mergeCell ref="CL115:DC115"/>
    <mergeCell ref="AS115:BS115"/>
    <mergeCell ref="AT113:BS113"/>
    <mergeCell ref="BT113:CK113"/>
    <mergeCell ref="CL113:DC113"/>
    <mergeCell ref="B112:AR112"/>
    <mergeCell ref="AT112:BS112"/>
    <mergeCell ref="BT112:CK112"/>
    <mergeCell ref="CL112:DC112"/>
    <mergeCell ref="B113:AR113"/>
    <mergeCell ref="B114:DC114"/>
    <mergeCell ref="CL110:DC110"/>
    <mergeCell ref="B111:AR111"/>
    <mergeCell ref="BT111:CK111"/>
    <mergeCell ref="CL111:DC111"/>
    <mergeCell ref="AT111:BS111"/>
    <mergeCell ref="B110:AR110"/>
    <mergeCell ref="AT110:AY110"/>
    <mergeCell ref="BA110:BS110"/>
    <mergeCell ref="BT110:CK110"/>
    <mergeCell ref="BA106:BS106"/>
    <mergeCell ref="CL106:DC106"/>
    <mergeCell ref="CL109:DC109"/>
    <mergeCell ref="B108:AR108"/>
    <mergeCell ref="AT108:AY108"/>
    <mergeCell ref="BA108:BS108"/>
    <mergeCell ref="B109:AR109"/>
    <mergeCell ref="AT109:BS109"/>
    <mergeCell ref="BT109:CK109"/>
    <mergeCell ref="BT108:CK108"/>
    <mergeCell ref="BT98:CK98"/>
    <mergeCell ref="AT97:BS97"/>
    <mergeCell ref="CL107:DC107"/>
    <mergeCell ref="CL108:DC108"/>
    <mergeCell ref="B107:AR107"/>
    <mergeCell ref="BT107:CK107"/>
    <mergeCell ref="AT107:BS107"/>
    <mergeCell ref="BT106:CK106"/>
    <mergeCell ref="B106:AR106"/>
    <mergeCell ref="AT106:AY106"/>
    <mergeCell ref="BA100:BS100"/>
    <mergeCell ref="BT99:CK99"/>
    <mergeCell ref="CL99:DC99"/>
    <mergeCell ref="BA99:BS99"/>
    <mergeCell ref="B99:AR99"/>
    <mergeCell ref="AT99:AY99"/>
    <mergeCell ref="CL100:DC100"/>
    <mergeCell ref="BT100:CK100"/>
    <mergeCell ref="BT104:CK104"/>
    <mergeCell ref="B97:AR97"/>
    <mergeCell ref="B98:AR98"/>
    <mergeCell ref="AT98:BS98"/>
    <mergeCell ref="B100:AR100"/>
    <mergeCell ref="A101:DC101"/>
    <mergeCell ref="AT100:AY100"/>
    <mergeCell ref="CL104:DC104"/>
    <mergeCell ref="AT104:BS104"/>
    <mergeCell ref="CL103:DC103"/>
    <mergeCell ref="B94:AR95"/>
    <mergeCell ref="A91:DC91"/>
    <mergeCell ref="BA92:BS92"/>
    <mergeCell ref="CL94:DC95"/>
    <mergeCell ref="AS95:BS95"/>
    <mergeCell ref="AT92:AY92"/>
    <mergeCell ref="AS93:BS93"/>
    <mergeCell ref="AT94:AY94"/>
    <mergeCell ref="BA94:BS94"/>
    <mergeCell ref="B96:AR96"/>
    <mergeCell ref="BD78:BJ78"/>
    <mergeCell ref="BB76:BS76"/>
    <mergeCell ref="BD74:BJ74"/>
    <mergeCell ref="AT75:BS75"/>
    <mergeCell ref="BC83:BS83"/>
    <mergeCell ref="AT84:BS84"/>
    <mergeCell ref="AT88:BS88"/>
    <mergeCell ref="AT96:BS96"/>
    <mergeCell ref="B92:AR93"/>
    <mergeCell ref="BT47:CK47"/>
    <mergeCell ref="CL47:DC47"/>
    <mergeCell ref="BA42:BS42"/>
    <mergeCell ref="CL50:DC50"/>
    <mergeCell ref="AT49:BS49"/>
    <mergeCell ref="AT51:BS51"/>
    <mergeCell ref="CL45:DC46"/>
    <mergeCell ref="BT45:CK46"/>
    <mergeCell ref="CL57:DC57"/>
    <mergeCell ref="CL53:DC54"/>
    <mergeCell ref="CL56:DC56"/>
    <mergeCell ref="CL55:DC55"/>
    <mergeCell ref="B56:AR56"/>
    <mergeCell ref="B50:AR50"/>
    <mergeCell ref="BT51:CK51"/>
    <mergeCell ref="CL51:DC51"/>
    <mergeCell ref="B47:AR47"/>
    <mergeCell ref="B44:AR44"/>
    <mergeCell ref="AT69:BR71"/>
    <mergeCell ref="B65:AR67"/>
    <mergeCell ref="B45:AR46"/>
    <mergeCell ref="AT62:AY62"/>
    <mergeCell ref="B69:AR71"/>
    <mergeCell ref="A52:DC52"/>
    <mergeCell ref="CL49:DC49"/>
    <mergeCell ref="AT50:BS50"/>
    <mergeCell ref="BT50:CK50"/>
    <mergeCell ref="BT49:CK49"/>
    <mergeCell ref="B55:AR55"/>
    <mergeCell ref="B53:AR54"/>
    <mergeCell ref="B49:AR49"/>
    <mergeCell ref="AT58:AY58"/>
    <mergeCell ref="AS53:BS53"/>
    <mergeCell ref="AS55:BS55"/>
    <mergeCell ref="BT53:CK54"/>
    <mergeCell ref="AS39:BS39"/>
    <mergeCell ref="AT40:AY40"/>
    <mergeCell ref="CL38:DC39"/>
    <mergeCell ref="AS32:BS32"/>
    <mergeCell ref="AT26:BS26"/>
    <mergeCell ref="B34:AR35"/>
    <mergeCell ref="B31:AR32"/>
    <mergeCell ref="B36:AR37"/>
    <mergeCell ref="B28:AR28"/>
    <mergeCell ref="B26:AR26"/>
    <mergeCell ref="AS24:BR24"/>
    <mergeCell ref="AU25:AY25"/>
    <mergeCell ref="BA34:BS34"/>
    <mergeCell ref="BA45:BS45"/>
    <mergeCell ref="AT31:AY31"/>
    <mergeCell ref="AT47:BS47"/>
    <mergeCell ref="AT36:AY36"/>
    <mergeCell ref="A30:DC30"/>
    <mergeCell ref="CL31:DC32"/>
    <mergeCell ref="AS46:BS46"/>
    <mergeCell ref="BT16:CK17"/>
    <mergeCell ref="BA16:BS16"/>
    <mergeCell ref="BA18:BS18"/>
    <mergeCell ref="B14:AR15"/>
    <mergeCell ref="AT14:AY14"/>
    <mergeCell ref="CL22:DC23"/>
    <mergeCell ref="B18:AR19"/>
    <mergeCell ref="AT18:AY18"/>
    <mergeCell ref="AS19:BS19"/>
    <mergeCell ref="B16:AR17"/>
    <mergeCell ref="A8:AR8"/>
    <mergeCell ref="AS8:BS8"/>
    <mergeCell ref="BT8:CK8"/>
    <mergeCell ref="AT12:AY12"/>
    <mergeCell ref="BT12:CK13"/>
    <mergeCell ref="B12:AR13"/>
    <mergeCell ref="AS13:BS13"/>
    <mergeCell ref="AT10:AY10"/>
    <mergeCell ref="BT10:CK11"/>
    <mergeCell ref="CL10:DC11"/>
    <mergeCell ref="AS11:BS11"/>
    <mergeCell ref="B10:AR11"/>
    <mergeCell ref="A6:DC6"/>
    <mergeCell ref="B5:BL5"/>
    <mergeCell ref="B42:AR43"/>
    <mergeCell ref="CL8:DC8"/>
    <mergeCell ref="CL12:DC13"/>
    <mergeCell ref="B22:AR23"/>
    <mergeCell ref="CL26:DC26"/>
    <mergeCell ref="A1:DC1"/>
    <mergeCell ref="A2:DC2"/>
    <mergeCell ref="A3:DC3"/>
    <mergeCell ref="A4:DC4"/>
    <mergeCell ref="CM5:CY5"/>
    <mergeCell ref="BT5:CJ5"/>
    <mergeCell ref="CL80:DC83"/>
    <mergeCell ref="AT73:BS73"/>
    <mergeCell ref="AT77:BS77"/>
    <mergeCell ref="AT76:AZ76"/>
    <mergeCell ref="AT79:BS79"/>
    <mergeCell ref="CL73:DC79"/>
    <mergeCell ref="AT82:BS82"/>
    <mergeCell ref="AT80:BS80"/>
    <mergeCell ref="AT81:BQ81"/>
    <mergeCell ref="BT69:CK71"/>
    <mergeCell ref="BT62:CK63"/>
    <mergeCell ref="BT68:CK68"/>
    <mergeCell ref="CL68:DC68"/>
    <mergeCell ref="CL69:DC71"/>
    <mergeCell ref="BT73:CK79"/>
    <mergeCell ref="BT65:CK67"/>
    <mergeCell ref="CL65:DC67"/>
    <mergeCell ref="A72:DC72"/>
    <mergeCell ref="B62:AR63"/>
    <mergeCell ref="CL84:DC90"/>
    <mergeCell ref="AT89:AY89"/>
    <mergeCell ref="AT90:BS90"/>
    <mergeCell ref="AT86:BS86"/>
    <mergeCell ref="AT85:BE85"/>
    <mergeCell ref="BG85:BS85"/>
    <mergeCell ref="AT87:BS87"/>
    <mergeCell ref="B102:AR102"/>
    <mergeCell ref="BT102:CK102"/>
    <mergeCell ref="AT102:AY102"/>
    <mergeCell ref="BA102:BS102"/>
    <mergeCell ref="BT103:CK103"/>
    <mergeCell ref="BA103:BS103"/>
    <mergeCell ref="BT58:CK58"/>
    <mergeCell ref="CL105:DC105"/>
    <mergeCell ref="CL102:DC102"/>
    <mergeCell ref="B103:AR103"/>
    <mergeCell ref="AT103:AY103"/>
    <mergeCell ref="B105:AR105"/>
    <mergeCell ref="AT105:AY105"/>
    <mergeCell ref="BA105:BS105"/>
    <mergeCell ref="BT105:CK105"/>
    <mergeCell ref="B104:AR104"/>
    <mergeCell ref="BT96:CK96"/>
    <mergeCell ref="BT92:CK93"/>
    <mergeCell ref="CL34:DC35"/>
    <mergeCell ref="CL58:DC58"/>
    <mergeCell ref="BT59:CK59"/>
    <mergeCell ref="CL59:DC59"/>
    <mergeCell ref="BT60:CK60"/>
    <mergeCell ref="CL60:DC60"/>
    <mergeCell ref="BT40:CK41"/>
    <mergeCell ref="CL40:DC41"/>
    <mergeCell ref="AS17:BS17"/>
    <mergeCell ref="AU23:AY23"/>
    <mergeCell ref="CL24:DB25"/>
    <mergeCell ref="BT22:CK23"/>
    <mergeCell ref="CL92:DC93"/>
    <mergeCell ref="CL98:DC98"/>
    <mergeCell ref="CL97:DC97"/>
    <mergeCell ref="BT94:CK95"/>
    <mergeCell ref="CL96:DC96"/>
    <mergeCell ref="BT97:CK97"/>
    <mergeCell ref="AS22:BS22"/>
    <mergeCell ref="BT24:CK25"/>
    <mergeCell ref="CL16:DC17"/>
    <mergeCell ref="BT18:CK19"/>
    <mergeCell ref="CL18:DC19"/>
    <mergeCell ref="BT20:CK21"/>
    <mergeCell ref="CL20:DC21"/>
    <mergeCell ref="AS21:BS21"/>
    <mergeCell ref="BA20:BS20"/>
    <mergeCell ref="AT16:AY16"/>
    <mergeCell ref="B27:AR27"/>
    <mergeCell ref="AT27:BS27"/>
    <mergeCell ref="AT34:AY34"/>
    <mergeCell ref="BT34:CK35"/>
    <mergeCell ref="BT33:CK33"/>
    <mergeCell ref="BT27:CK27"/>
    <mergeCell ref="AT33:BS33"/>
    <mergeCell ref="AT28:AY28"/>
    <mergeCell ref="AT29:AY29"/>
    <mergeCell ref="BT26:CJ26"/>
    <mergeCell ref="BT28:CK28"/>
    <mergeCell ref="B40:AR41"/>
    <mergeCell ref="B20:AR21"/>
    <mergeCell ref="AT20:AY20"/>
    <mergeCell ref="A9:DC9"/>
    <mergeCell ref="B24:AR25"/>
    <mergeCell ref="BT14:CK15"/>
    <mergeCell ref="CL14:DC15"/>
    <mergeCell ref="AS15:BS15"/>
    <mergeCell ref="BA14:BS14"/>
    <mergeCell ref="B33:AR33"/>
    <mergeCell ref="CL27:DC27"/>
    <mergeCell ref="BT31:CK32"/>
    <mergeCell ref="AT45:AY45"/>
    <mergeCell ref="BT36:CK37"/>
    <mergeCell ref="AS37:BS37"/>
    <mergeCell ref="BA36:BS36"/>
    <mergeCell ref="BT38:CK39"/>
    <mergeCell ref="AS41:BS41"/>
    <mergeCell ref="CL36:DC37"/>
    <mergeCell ref="CL33:DC33"/>
    <mergeCell ref="AS35:BS35"/>
    <mergeCell ref="DG59:DX59"/>
    <mergeCell ref="DG60:DX60"/>
    <mergeCell ref="B38:AR39"/>
    <mergeCell ref="B48:AR48"/>
    <mergeCell ref="B51:AR51"/>
    <mergeCell ref="BT48:CK48"/>
    <mergeCell ref="CL48:DC48"/>
    <mergeCell ref="BT56:CK56"/>
    <mergeCell ref="AT48:BS48"/>
    <mergeCell ref="BT42:CK43"/>
    <mergeCell ref="CL44:DC44"/>
    <mergeCell ref="AT44:AY44"/>
    <mergeCell ref="BA44:BS44"/>
    <mergeCell ref="AS43:BS43"/>
    <mergeCell ref="AT42:AY42"/>
    <mergeCell ref="BT44:CK44"/>
    <mergeCell ref="BT55:CK55"/>
    <mergeCell ref="BT57:CK57"/>
    <mergeCell ref="CL42:DC43"/>
    <mergeCell ref="DG14:DX15"/>
    <mergeCell ref="DG16:DX17"/>
    <mergeCell ref="DG18:DX19"/>
    <mergeCell ref="DG20:DX21"/>
    <mergeCell ref="DG22:DX23"/>
    <mergeCell ref="DG57:DX57"/>
    <mergeCell ref="DG55:DX55"/>
    <mergeCell ref="DG56:DX56"/>
    <mergeCell ref="DG58:DX58"/>
    <mergeCell ref="DG24:DW25"/>
    <mergeCell ref="DH5:DT5"/>
    <mergeCell ref="DG8:DX8"/>
    <mergeCell ref="DG10:DX11"/>
    <mergeCell ref="DG12:DX13"/>
    <mergeCell ref="DG49:DX49"/>
    <mergeCell ref="DG50:DX50"/>
    <mergeCell ref="DG51:DX51"/>
    <mergeCell ref="DG53:DX54"/>
    <mergeCell ref="DG40:DX41"/>
    <mergeCell ref="DG42:DX43"/>
    <mergeCell ref="DG44:DX44"/>
    <mergeCell ref="DG45:DX46"/>
    <mergeCell ref="DG47:DX47"/>
    <mergeCell ref="DG48:DX48"/>
    <mergeCell ref="DG108:DX108"/>
    <mergeCell ref="DG109:DX109"/>
    <mergeCell ref="DG62:DX63"/>
    <mergeCell ref="DG26:DX26"/>
    <mergeCell ref="DG27:DX27"/>
    <mergeCell ref="DG31:DX32"/>
    <mergeCell ref="DG33:DX33"/>
    <mergeCell ref="DG34:DX35"/>
    <mergeCell ref="DG36:DX37"/>
    <mergeCell ref="DG38:DX39"/>
    <mergeCell ref="DG102:DX102"/>
    <mergeCell ref="DG103:DX103"/>
    <mergeCell ref="DG104:DX104"/>
    <mergeCell ref="DG105:DX105"/>
    <mergeCell ref="DG106:DX106"/>
    <mergeCell ref="DG107:DX107"/>
    <mergeCell ref="DG94:DX95"/>
    <mergeCell ref="DG96:DX96"/>
    <mergeCell ref="DG97:DX97"/>
    <mergeCell ref="DG98:DX98"/>
    <mergeCell ref="DG99:DX99"/>
    <mergeCell ref="DG100:DX100"/>
    <mergeCell ref="DG110:DX110"/>
    <mergeCell ref="DG111:DX111"/>
    <mergeCell ref="DG112:DX112"/>
    <mergeCell ref="DG65:DX67"/>
    <mergeCell ref="DG68:DX68"/>
    <mergeCell ref="DG69:DX71"/>
    <mergeCell ref="DG73:DX79"/>
    <mergeCell ref="DG80:DX83"/>
    <mergeCell ref="DG84:DX90"/>
    <mergeCell ref="DG92:DX93"/>
    <mergeCell ref="DG133:DX133"/>
    <mergeCell ref="DG126:DX126"/>
    <mergeCell ref="DG127:DX127"/>
    <mergeCell ref="DG128:DX128"/>
    <mergeCell ref="DG130:DX130"/>
    <mergeCell ref="DG131:DX131"/>
    <mergeCell ref="DG132:DX132"/>
    <mergeCell ref="DG113:DX113"/>
    <mergeCell ref="DG115:DX115"/>
    <mergeCell ref="DG116:DX116"/>
    <mergeCell ref="DG117:DX117"/>
    <mergeCell ref="DG118:DX124"/>
    <mergeCell ref="DG125:DX125"/>
  </mergeCells>
  <printOptions/>
  <pageMargins left="0.7874015748031497" right="0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ДГХ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galashina_o</cp:lastModifiedBy>
  <dcterms:created xsi:type="dcterms:W3CDTF">2009-06-09T01:01:55Z</dcterms:created>
  <dcterms:modified xsi:type="dcterms:W3CDTF">2012-08-09T03:53:52Z</dcterms:modified>
  <cp:category/>
  <cp:version/>
  <cp:contentType/>
  <cp:contentStatus/>
</cp:coreProperties>
</file>