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<sst xmlns="http://schemas.openxmlformats.org/spreadsheetml/2006/main" count="131" uniqueCount="130">
  <si>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>Утверждена</t>
  </si>
  <si>
    <t>общим собранием членов ТСЖ</t>
  </si>
  <si>
    <t>Протокол №05  от "26" февраля 2014г</t>
  </si>
  <si>
    <t>№пп</t>
  </si>
  <si>
    <t>План, руб.</t>
  </si>
  <si>
    <t>Факт, руб.</t>
  </si>
  <si>
    <t>Техническое содержание МКД</t>
  </si>
  <si>
    <t>1.1.1.</t>
  </si>
  <si>
    <t>1.1.2.</t>
  </si>
  <si>
    <t>Итого п.1.1</t>
  </si>
  <si>
    <t>1.2</t>
  </si>
  <si>
    <t>Тех. обслуживание системы отопления, бойлера, скважины, генератора</t>
  </si>
  <si>
    <t>1.2.1</t>
  </si>
  <si>
    <t>Опресовка ситемы отопления (подготовка к осенне-зимнему сезону)</t>
  </si>
  <si>
    <t>1.2.2.</t>
  </si>
  <si>
    <t>Проверка монометров(Цлати)</t>
  </si>
  <si>
    <t>Поверка теплового счетчика (1 раз в 4 года)</t>
  </si>
  <si>
    <t>1.2.3.</t>
  </si>
  <si>
    <t>сварочные работы</t>
  </si>
  <si>
    <t>1.2.4.</t>
  </si>
  <si>
    <t>Очистка котлов</t>
  </si>
  <si>
    <t>1.2.5.</t>
  </si>
  <si>
    <t>ТО приборов учета (дог.)</t>
  </si>
  <si>
    <t>Итого п.1.2</t>
  </si>
  <si>
    <t>1.3.</t>
  </si>
  <si>
    <t>Текущее содержание домового хозяйства</t>
  </si>
  <si>
    <t>1.3.1</t>
  </si>
  <si>
    <t>Расходы на материалы, зап.части, э/лампы (смета на 2014г)</t>
  </si>
  <si>
    <t>1.3.2</t>
  </si>
  <si>
    <t>Вывоз бытовых отходов (Дог)</t>
  </si>
  <si>
    <t>1.3.3</t>
  </si>
  <si>
    <t>Дератизация и дезенфекция (Дог)</t>
  </si>
  <si>
    <t>Дополнительные услуги (охранные мероприятия)</t>
  </si>
  <si>
    <t>1.3.4</t>
  </si>
  <si>
    <t>Кнопка тревожной сигнализации(Дог)</t>
  </si>
  <si>
    <t>1.3.5</t>
  </si>
  <si>
    <t>Кнопка пож.сигнализации (Дог)</t>
  </si>
  <si>
    <t>1.3.6</t>
  </si>
  <si>
    <t>Пропускной режим (Дог)</t>
  </si>
  <si>
    <t>1.3.7</t>
  </si>
  <si>
    <t>Обслуживание и ремонт системы видеонаблюдения, шлагбаумы</t>
  </si>
  <si>
    <t>Итого по п.1.3</t>
  </si>
  <si>
    <t>1.4.</t>
  </si>
  <si>
    <t>Управленческие расходы</t>
  </si>
  <si>
    <t>1.4.1</t>
  </si>
  <si>
    <t>1.4.2</t>
  </si>
  <si>
    <t>Обслуживание банковсгого счета</t>
  </si>
  <si>
    <t>1.4.3</t>
  </si>
  <si>
    <t>Обслуживание банк-клиент(дог)</t>
  </si>
  <si>
    <t>1.4.4.</t>
  </si>
  <si>
    <t>Обслуживание ККМ(Дог)</t>
  </si>
  <si>
    <t>1.4.5.</t>
  </si>
  <si>
    <t>Замена ЭКЗЛ (1р. в год)</t>
  </si>
  <si>
    <t>1.4.6</t>
  </si>
  <si>
    <t>Голограмма на год</t>
  </si>
  <si>
    <t>1.4.7.</t>
  </si>
  <si>
    <t>Телефонная связь</t>
  </si>
  <si>
    <t>1.4.8.</t>
  </si>
  <si>
    <t>неучтеные расходы</t>
  </si>
  <si>
    <t>1.4.9.</t>
  </si>
  <si>
    <t>Содержание и ремонт оргтехники</t>
  </si>
  <si>
    <t>1.4.10.</t>
  </si>
  <si>
    <t>Почтовые расходы</t>
  </si>
  <si>
    <t>1.4.11.</t>
  </si>
  <si>
    <t>Программное обслуживание(Дог)</t>
  </si>
  <si>
    <t>1.4.12</t>
  </si>
  <si>
    <t>Подписка на тех.литературу</t>
  </si>
  <si>
    <t>Итого по п.1.4</t>
  </si>
  <si>
    <t>1.5</t>
  </si>
  <si>
    <t>Текущий/восстановительный ремонт</t>
  </si>
  <si>
    <t>1.5.1</t>
  </si>
  <si>
    <t>1.5.2</t>
  </si>
  <si>
    <t>1.5.3</t>
  </si>
  <si>
    <t>Монтаж автоматизированной системы управления отоплением</t>
  </si>
  <si>
    <t>1.5.4</t>
  </si>
  <si>
    <t>Реконструкция вентиляционной системы</t>
  </si>
  <si>
    <t xml:space="preserve">Текущий ремонт: </t>
  </si>
  <si>
    <t>1.5.5.</t>
  </si>
  <si>
    <t>Ремонт теплового узла бойлера</t>
  </si>
  <si>
    <t>1.5.6.</t>
  </si>
  <si>
    <t>Текущий ремонт эркеров (герметизация)</t>
  </si>
  <si>
    <t>1.5.7</t>
  </si>
  <si>
    <t>Устройство крылец 2 шт</t>
  </si>
  <si>
    <t>Итого по п.1.5.</t>
  </si>
  <si>
    <t>Всего по смете расходуется</t>
  </si>
  <si>
    <t>Перерасход по смете</t>
  </si>
  <si>
    <t>Резервируется  фонд на текущее обслуживание дома</t>
  </si>
  <si>
    <t>Всего с резервированием</t>
  </si>
  <si>
    <t>Председатель правления ТСЖ</t>
  </si>
  <si>
    <t>Рудиков А.В.</t>
  </si>
  <si>
    <t>Главный бухгалтер ТСЖ</t>
  </si>
  <si>
    <t>Рябчикова Г.С.</t>
  </si>
  <si>
    <t>1.6.</t>
  </si>
  <si>
    <t>Расходы на коммунальные услуги</t>
  </si>
  <si>
    <t>Расход</t>
  </si>
  <si>
    <t>Сумма , руб</t>
  </si>
  <si>
    <t>Тепловая энергия. Гкал</t>
  </si>
  <si>
    <t>в т.ч. Отопление жил.помещений</t>
  </si>
  <si>
    <t>в т.ч. Отопление гаражн.боксов</t>
  </si>
  <si>
    <t>в т.ч. Подогрев ГВС</t>
  </si>
  <si>
    <t>Электроэнергия кВт.час</t>
  </si>
  <si>
    <t>в т.ч. Собственники</t>
  </si>
  <si>
    <t>в т.ч. Внешнее э/потребление(освещение, бойлер, скважина)</t>
  </si>
  <si>
    <t>в т.ч. Гаражи</t>
  </si>
  <si>
    <t>затраты на топливо, л</t>
  </si>
  <si>
    <t>Водоотведение, м3</t>
  </si>
  <si>
    <t>Итого</t>
  </si>
  <si>
    <t>Расходы на снегоуборку</t>
  </si>
  <si>
    <t xml:space="preserve">чистка кровли от наледи и снега, </t>
  </si>
  <si>
    <t>вывоз снега</t>
  </si>
  <si>
    <t>очистка придомовой территории</t>
  </si>
  <si>
    <t>Всего расходов с учетом коммун.услуг</t>
  </si>
  <si>
    <t xml:space="preserve">Управление ЖФ(Дог) </t>
  </si>
  <si>
    <t>Заработная плата обслуживающего персонала (5 чел) с учетом совместителей</t>
  </si>
  <si>
    <t>Возмещения расходов на ремонт жилых помещений (протокол)</t>
  </si>
  <si>
    <t>Оплата за произведеный ремонт фасада (Дог.2013)</t>
  </si>
  <si>
    <t>Резервируется  фонд на текущий восстановительный ремонт/реконструкция вентиляционной системы/</t>
  </si>
  <si>
    <t>Статья расходов</t>
  </si>
  <si>
    <t>Доплата за ТО бойлера, генератора, скважины. с начисл</t>
  </si>
  <si>
    <t>ГВС от бойлера , м3</t>
  </si>
  <si>
    <t xml:space="preserve"> ОТЧЕТ  О ВЫПОЛНЕНИИ ФИНАНСОВОГО ПЛАНА  ТСЖ  "НАШ ДОМ"  за 2013 год</t>
  </si>
  <si>
    <t xml:space="preserve">1. </t>
  </si>
  <si>
    <t>Сумма фактических расходов превысила планируемые расходы на 48070,82 рубля</t>
  </si>
  <si>
    <t>Резерв расходов на непридвиденные работы и затраты по состояния на конец 2013г</t>
  </si>
  <si>
    <t>Сумма затрат в 2013 году составила 8913302,55 руб</t>
  </si>
  <si>
    <t>2.</t>
  </si>
  <si>
    <t>3.</t>
  </si>
  <si>
    <t>составляет 361959,65-48070,82= 313888,83 руб.</t>
  </si>
  <si>
    <t>перерасхода по ФОТ связанного с увольненим/приемом работников.</t>
  </si>
  <si>
    <t xml:space="preserve">за счет неучтенных затрат на поверку теплового счетчика (1 раз в четыре года) 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</si>
</sst>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32">
      <selection activeCell="G12" sqref="G12"/>
    </sheetView>
  </sheetViews>
  <sheetFormatPr defaultColWidth="9.140625" defaultRowHeight="12.75"/>
  <cols>
    <col min="1" max="1" width="9.28125" style="0" customWidth="1"/>
    <col min="2" max="2" width="38.421875" style="0" customWidth="1"/>
    <col min="3" max="3" width="19.140625" style="0" customWidth="1"/>
    <col min="4" max="4" width="17.8515625" style="0" customWidth="1"/>
  </cols>
  <sheetData>
    <row r="1" spans="3:4" ht="12.75">
      <c r="C1" s="20" t="s">
        <v>0</v>
      </c>
      <c r="D1" s="20"/>
    </row>
    <row r="2" spans="3:4" ht="12.75">
      <c r="C2" s="20" t="s">
        <v>1</v>
      </c>
      <c r="D2" s="20"/>
    </row>
    <row r="3" spans="3:4" ht="12.75">
      <c r="C3" s="20" t="s">
        <v>2</v>
      </c>
      <c r="D3" s="20"/>
    </row>
    <row r="5" spans="1:4" ht="13.5">
      <c r="A5" s="21" t="s">
        <v>120</v>
      </c>
      <c r="B5" s="21"/>
      <c r="C5" s="21"/>
      <c r="D5" s="21"/>
    </row>
    <row r="7" spans="1:4" ht="12.75">
      <c r="A7" s="1" t="s">
        <v>3</v>
      </c>
      <c r="B7" s="1" t="s">
        <v>117</v>
      </c>
      <c r="C7" s="1" t="s">
        <v>4</v>
      </c>
      <c r="D7" s="1" t="s">
        <v>5</v>
      </c>
    </row>
    <row r="8" spans="1:4" ht="12.75">
      <c r="A8" s="2">
        <v>1</v>
      </c>
      <c r="B8" s="2" t="s">
        <v>6</v>
      </c>
      <c r="C8" s="2"/>
      <c r="D8" s="2"/>
    </row>
    <row r="9" spans="1:4" ht="30" customHeight="1">
      <c r="A9" s="3" t="s">
        <v>7</v>
      </c>
      <c r="B9" s="4" t="s">
        <v>113</v>
      </c>
      <c r="C9" s="2">
        <v>2233945</v>
      </c>
      <c r="D9" s="2">
        <v>2261496.71</v>
      </c>
    </row>
    <row r="10" spans="1:4" ht="26.25">
      <c r="A10" s="3" t="s">
        <v>8</v>
      </c>
      <c r="B10" s="4" t="s">
        <v>118</v>
      </c>
      <c r="C10" s="2">
        <v>73367.6</v>
      </c>
      <c r="D10" s="2">
        <v>65629.2</v>
      </c>
    </row>
    <row r="11" spans="1:4" ht="12.75">
      <c r="A11" s="3"/>
      <c r="B11" s="5" t="s">
        <v>9</v>
      </c>
      <c r="C11" s="2">
        <f>SUM(C9:C10)</f>
        <v>2307312.6</v>
      </c>
      <c r="D11" s="2">
        <f>SUM(D9:D10)</f>
        <v>2327125.91</v>
      </c>
    </row>
    <row r="12" spans="1:4" ht="26.25">
      <c r="A12" s="3" t="s">
        <v>10</v>
      </c>
      <c r="B12" s="4" t="s">
        <v>11</v>
      </c>
      <c r="C12" s="2"/>
      <c r="D12" s="2"/>
    </row>
    <row r="13" spans="1:4" ht="26.25">
      <c r="A13" s="3" t="s">
        <v>12</v>
      </c>
      <c r="B13" s="4" t="s">
        <v>13</v>
      </c>
      <c r="C13" s="2">
        <v>36930</v>
      </c>
      <c r="D13" s="2">
        <v>36060</v>
      </c>
    </row>
    <row r="14" spans="1:4" ht="12.75">
      <c r="A14" s="3" t="s">
        <v>14</v>
      </c>
      <c r="B14" s="4" t="s">
        <v>15</v>
      </c>
      <c r="C14" s="2">
        <v>1100</v>
      </c>
      <c r="D14" s="2">
        <v>2100.49</v>
      </c>
    </row>
    <row r="15" spans="1:4" ht="26.25">
      <c r="A15" s="3"/>
      <c r="B15" s="4" t="s">
        <v>16</v>
      </c>
      <c r="C15" s="2">
        <v>0</v>
      </c>
      <c r="D15" s="2">
        <v>15850</v>
      </c>
    </row>
    <row r="16" spans="1:4" ht="12.75">
      <c r="A16" s="3" t="s">
        <v>17</v>
      </c>
      <c r="B16" s="4" t="s">
        <v>18</v>
      </c>
      <c r="C16" s="2">
        <v>6155</v>
      </c>
      <c r="D16" s="2">
        <v>4207</v>
      </c>
    </row>
    <row r="17" spans="1:4" ht="12.75">
      <c r="A17" s="3" t="s">
        <v>19</v>
      </c>
      <c r="B17" s="4" t="s">
        <v>20</v>
      </c>
      <c r="C17" s="2"/>
      <c r="D17" s="2"/>
    </row>
    <row r="18" spans="1:4" ht="12.75">
      <c r="A18" s="3" t="s">
        <v>21</v>
      </c>
      <c r="B18" s="4" t="s">
        <v>22</v>
      </c>
      <c r="C18" s="2">
        <v>20600</v>
      </c>
      <c r="D18" s="2">
        <v>20000</v>
      </c>
    </row>
    <row r="19" spans="1:4" ht="12.75">
      <c r="A19" s="3"/>
      <c r="B19" s="5" t="s">
        <v>23</v>
      </c>
      <c r="C19" s="2">
        <f>SUM(C13:C18)</f>
        <v>64785</v>
      </c>
      <c r="D19" s="2">
        <f>SUM(D13:D18)</f>
        <v>78217.48999999999</v>
      </c>
    </row>
    <row r="20" spans="1:4" ht="12.75">
      <c r="A20" s="3" t="s">
        <v>24</v>
      </c>
      <c r="B20" s="4" t="s">
        <v>25</v>
      </c>
      <c r="C20" s="2"/>
      <c r="D20" s="2"/>
    </row>
    <row r="21" spans="1:4" ht="26.25">
      <c r="A21" s="3" t="s">
        <v>26</v>
      </c>
      <c r="B21" s="4" t="s">
        <v>27</v>
      </c>
      <c r="C21" s="2">
        <v>158103</v>
      </c>
      <c r="D21" s="2">
        <v>193517.75</v>
      </c>
    </row>
    <row r="22" spans="1:4" ht="12.75">
      <c r="A22" s="3" t="s">
        <v>28</v>
      </c>
      <c r="B22" s="4" t="s">
        <v>29</v>
      </c>
      <c r="C22" s="2">
        <v>145423.2</v>
      </c>
      <c r="D22" s="2">
        <v>145423.2</v>
      </c>
    </row>
    <row r="23" spans="1:4" ht="12.75">
      <c r="A23" s="3" t="s">
        <v>30</v>
      </c>
      <c r="B23" s="4" t="s">
        <v>31</v>
      </c>
      <c r="C23" s="2">
        <v>16199.04</v>
      </c>
      <c r="D23" s="2">
        <v>16199.04</v>
      </c>
    </row>
    <row r="24" spans="1:4" ht="26.25">
      <c r="A24" s="3"/>
      <c r="B24" s="4" t="s">
        <v>32</v>
      </c>
      <c r="C24" s="2"/>
      <c r="D24" s="2"/>
    </row>
    <row r="25" spans="1:4" ht="12.75">
      <c r="A25" s="3" t="s">
        <v>33</v>
      </c>
      <c r="B25" s="4" t="s">
        <v>34</v>
      </c>
      <c r="C25" s="2">
        <v>95088.96</v>
      </c>
      <c r="D25" s="2">
        <v>95088.96</v>
      </c>
    </row>
    <row r="26" spans="1:4" ht="12.75">
      <c r="A26" s="3" t="s">
        <v>35</v>
      </c>
      <c r="B26" s="4" t="s">
        <v>36</v>
      </c>
      <c r="C26" s="2">
        <v>5284.08</v>
      </c>
      <c r="D26" s="2">
        <v>5284.08</v>
      </c>
    </row>
    <row r="27" spans="1:4" ht="12.75">
      <c r="A27" s="3" t="s">
        <v>37</v>
      </c>
      <c r="B27" s="4" t="s">
        <v>38</v>
      </c>
      <c r="C27" s="2">
        <v>936000</v>
      </c>
      <c r="D27" s="2">
        <v>936000</v>
      </c>
    </row>
    <row r="28" spans="1:4" ht="26.25">
      <c r="A28" s="3" t="s">
        <v>39</v>
      </c>
      <c r="B28" s="4" t="s">
        <v>40</v>
      </c>
      <c r="C28" s="2">
        <v>38000</v>
      </c>
      <c r="D28" s="2">
        <v>22500</v>
      </c>
    </row>
    <row r="29" spans="1:4" ht="12.75">
      <c r="A29" s="3"/>
      <c r="B29" s="5" t="s">
        <v>41</v>
      </c>
      <c r="C29" s="2">
        <f>SUM(C21:C28)</f>
        <v>1394098.28</v>
      </c>
      <c r="D29" s="2">
        <f>SUM(D21:D28)</f>
        <v>1414013.03</v>
      </c>
    </row>
    <row r="30" spans="1:4" ht="12.75">
      <c r="A30" s="3" t="s">
        <v>42</v>
      </c>
      <c r="B30" s="4" t="s">
        <v>43</v>
      </c>
      <c r="C30" s="2"/>
      <c r="D30" s="2"/>
    </row>
    <row r="31" spans="1:4" ht="12.75">
      <c r="A31" s="3" t="s">
        <v>44</v>
      </c>
      <c r="B31" s="4" t="s">
        <v>112</v>
      </c>
      <c r="C31" s="2"/>
      <c r="D31" s="2"/>
    </row>
    <row r="32" spans="1:4" ht="12.75">
      <c r="A32" s="3" t="s">
        <v>45</v>
      </c>
      <c r="B32" s="4" t="s">
        <v>46</v>
      </c>
      <c r="C32" s="2">
        <v>6500</v>
      </c>
      <c r="D32" s="2">
        <v>5436</v>
      </c>
    </row>
    <row r="33" spans="1:4" ht="12.75">
      <c r="A33" s="3" t="s">
        <v>47</v>
      </c>
      <c r="B33" s="4" t="s">
        <v>48</v>
      </c>
      <c r="C33" s="2">
        <v>6000</v>
      </c>
      <c r="D33" s="2">
        <v>6000</v>
      </c>
    </row>
    <row r="34" spans="1:4" ht="12.75">
      <c r="A34" s="3" t="s">
        <v>49</v>
      </c>
      <c r="B34" s="4" t="s">
        <v>50</v>
      </c>
      <c r="C34" s="2">
        <v>7200</v>
      </c>
      <c r="D34" s="2">
        <v>7200</v>
      </c>
    </row>
    <row r="35" spans="1:4" ht="12.75">
      <c r="A35" s="3" t="s">
        <v>51</v>
      </c>
      <c r="B35" s="4" t="s">
        <v>52</v>
      </c>
      <c r="C35" s="2">
        <v>9400</v>
      </c>
      <c r="D35" s="2">
        <v>9400</v>
      </c>
    </row>
    <row r="36" spans="1:4" ht="12.75">
      <c r="A36" s="3" t="s">
        <v>53</v>
      </c>
      <c r="B36" s="4" t="s">
        <v>54</v>
      </c>
      <c r="C36" s="2">
        <v>250</v>
      </c>
      <c r="D36" s="2">
        <v>0</v>
      </c>
    </row>
    <row r="37" spans="1:4" ht="12.75">
      <c r="A37" s="3" t="s">
        <v>55</v>
      </c>
      <c r="B37" s="4" t="s">
        <v>56</v>
      </c>
      <c r="C37" s="2">
        <v>11500</v>
      </c>
      <c r="D37" s="2">
        <v>12833.84</v>
      </c>
    </row>
    <row r="38" spans="1:4" ht="12.75">
      <c r="A38" s="3" t="s">
        <v>57</v>
      </c>
      <c r="B38" s="4" t="s">
        <v>58</v>
      </c>
      <c r="C38" s="2">
        <v>15000</v>
      </c>
      <c r="D38" s="2">
        <v>6125</v>
      </c>
    </row>
    <row r="39" spans="1:4" ht="12.75">
      <c r="A39" s="3" t="s">
        <v>59</v>
      </c>
      <c r="B39" s="4" t="s">
        <v>60</v>
      </c>
      <c r="C39" s="2">
        <v>2000</v>
      </c>
      <c r="D39" s="2">
        <v>4910</v>
      </c>
    </row>
    <row r="40" spans="1:4" ht="12.75">
      <c r="A40" s="3" t="s">
        <v>61</v>
      </c>
      <c r="B40" s="4" t="s">
        <v>62</v>
      </c>
      <c r="C40" s="2">
        <v>0</v>
      </c>
      <c r="D40" s="2">
        <v>855.43</v>
      </c>
    </row>
    <row r="41" spans="1:4" ht="12.75">
      <c r="A41" s="3" t="s">
        <v>63</v>
      </c>
      <c r="B41" s="4" t="s">
        <v>64</v>
      </c>
      <c r="C41" s="2"/>
      <c r="D41" s="2"/>
    </row>
    <row r="42" spans="1:4" ht="12.75">
      <c r="A42" s="3" t="s">
        <v>65</v>
      </c>
      <c r="B42" s="4" t="s">
        <v>66</v>
      </c>
      <c r="C42" s="2">
        <v>3326.4</v>
      </c>
      <c r="D42" s="2">
        <v>3326.4</v>
      </c>
    </row>
    <row r="43" spans="1:4" ht="12.75">
      <c r="A43" s="3"/>
      <c r="B43" s="5" t="s">
        <v>67</v>
      </c>
      <c r="C43" s="2">
        <f>SUM(C31:C42)</f>
        <v>61176.4</v>
      </c>
      <c r="D43" s="2">
        <f>SUM(D31:D42)</f>
        <v>56086.67</v>
      </c>
    </row>
    <row r="44" spans="1:4" ht="12.75">
      <c r="A44" s="3" t="s">
        <v>68</v>
      </c>
      <c r="B44" s="4" t="s">
        <v>69</v>
      </c>
      <c r="C44" s="2"/>
      <c r="D44" s="2"/>
    </row>
    <row r="45" spans="1:4" ht="26.25">
      <c r="A45" s="3" t="s">
        <v>70</v>
      </c>
      <c r="B45" s="4" t="s">
        <v>115</v>
      </c>
      <c r="C45" s="2">
        <v>400000</v>
      </c>
      <c r="D45" s="2">
        <v>400000</v>
      </c>
    </row>
    <row r="46" spans="1:4" ht="26.25">
      <c r="A46" s="3" t="s">
        <v>71</v>
      </c>
      <c r="B46" s="4" t="s">
        <v>114</v>
      </c>
      <c r="C46" s="2">
        <v>131218</v>
      </c>
      <c r="D46" s="2">
        <v>131218</v>
      </c>
    </row>
    <row r="47" spans="1:4" ht="26.25">
      <c r="A47" s="3" t="s">
        <v>72</v>
      </c>
      <c r="B47" s="4" t="s">
        <v>73</v>
      </c>
      <c r="C47" s="2">
        <v>162047</v>
      </c>
      <c r="D47" s="2">
        <v>162407</v>
      </c>
    </row>
    <row r="48" spans="1:4" ht="12.75">
      <c r="A48" s="3" t="s">
        <v>74</v>
      </c>
      <c r="B48" s="4" t="s">
        <v>75</v>
      </c>
      <c r="C48" s="2">
        <v>360000</v>
      </c>
      <c r="D48" s="2"/>
    </row>
    <row r="49" spans="1:4" ht="12.75">
      <c r="A49" s="3"/>
      <c r="B49" s="4" t="s">
        <v>76</v>
      </c>
      <c r="C49" s="2">
        <v>51786</v>
      </c>
      <c r="D49" s="2"/>
    </row>
    <row r="50" spans="1:4" ht="12.75">
      <c r="A50" s="3" t="s">
        <v>77</v>
      </c>
      <c r="B50" s="4" t="s">
        <v>78</v>
      </c>
      <c r="C50" s="2"/>
      <c r="D50" s="2">
        <v>22662</v>
      </c>
    </row>
    <row r="51" spans="1:4" ht="12.75">
      <c r="A51" s="3" t="s">
        <v>79</v>
      </c>
      <c r="B51" s="4" t="s">
        <v>80</v>
      </c>
      <c r="C51" s="2"/>
      <c r="D51" s="2">
        <v>12800</v>
      </c>
    </row>
    <row r="52" spans="1:4" ht="12.75">
      <c r="A52" s="3" t="s">
        <v>81</v>
      </c>
      <c r="B52" s="4" t="s">
        <v>82</v>
      </c>
      <c r="C52" s="2"/>
      <c r="D52" s="2">
        <v>21200</v>
      </c>
    </row>
    <row r="53" spans="1:4" ht="12.75">
      <c r="A53" s="3"/>
      <c r="B53" s="5" t="s">
        <v>83</v>
      </c>
      <c r="C53" s="2">
        <f>SUM(C45:C52)</f>
        <v>1105051</v>
      </c>
      <c r="D53" s="2">
        <f>SUM(D45:D52)</f>
        <v>750287</v>
      </c>
    </row>
    <row r="54" spans="1:4" ht="12.75">
      <c r="A54" s="3"/>
      <c r="B54" s="6" t="s">
        <v>84</v>
      </c>
      <c r="C54" s="7">
        <f>SUM(C11+C19+C29+C43+C53)</f>
        <v>4932423.279999999</v>
      </c>
      <c r="D54" s="7">
        <f>SUM(D11+D19+D29+D43+D53)</f>
        <v>4625730.100000001</v>
      </c>
    </row>
    <row r="55" spans="1:4" ht="12.75">
      <c r="A55" s="3"/>
      <c r="B55" s="4"/>
      <c r="C55" s="2"/>
      <c r="D55" s="2"/>
    </row>
    <row r="56" spans="1:4" ht="39.75" customHeight="1">
      <c r="A56" s="3"/>
      <c r="B56" s="4" t="s">
        <v>116</v>
      </c>
      <c r="C56" s="2"/>
      <c r="D56" s="2">
        <v>354764</v>
      </c>
    </row>
    <row r="57" spans="1:4" ht="12.75">
      <c r="A57" s="3"/>
      <c r="B57" s="4" t="s">
        <v>85</v>
      </c>
      <c r="C57" s="2"/>
      <c r="D57" s="2">
        <v>-48070.82</v>
      </c>
    </row>
    <row r="58" spans="1:4" ht="26.25">
      <c r="A58" s="3"/>
      <c r="B58" s="4" t="s">
        <v>86</v>
      </c>
      <c r="C58" s="2">
        <v>361959.65</v>
      </c>
      <c r="D58" s="2">
        <v>361959.65</v>
      </c>
    </row>
    <row r="59" spans="1:4" ht="12.75">
      <c r="A59" s="3"/>
      <c r="B59" s="4" t="s">
        <v>87</v>
      </c>
      <c r="C59" s="7">
        <f>SUM(C54+C56+C57+C58)</f>
        <v>5294382.93</v>
      </c>
      <c r="D59" s="7">
        <f>SUM(D54+D56+D57+D58)</f>
        <v>5294382.930000001</v>
      </c>
    </row>
    <row r="60" spans="1:4" ht="12.75">
      <c r="A60" s="9" t="s">
        <v>92</v>
      </c>
      <c r="B60" s="17" t="s">
        <v>93</v>
      </c>
      <c r="C60" s="10"/>
      <c r="D60" s="10"/>
    </row>
    <row r="61" spans="1:4" ht="12.75">
      <c r="A61" s="2"/>
      <c r="B61" s="11"/>
      <c r="C61" s="12" t="s">
        <v>94</v>
      </c>
      <c r="D61" s="12" t="s">
        <v>95</v>
      </c>
    </row>
    <row r="62" spans="1:4" ht="12.75">
      <c r="A62" s="13"/>
      <c r="B62" s="18" t="s">
        <v>96</v>
      </c>
      <c r="C62" s="14">
        <v>974.1</v>
      </c>
      <c r="D62" s="11">
        <v>1801945.86</v>
      </c>
    </row>
    <row r="63" spans="1:4" ht="12.75">
      <c r="A63" s="2"/>
      <c r="B63" s="14" t="s">
        <v>97</v>
      </c>
      <c r="C63" s="14">
        <v>739.05</v>
      </c>
      <c r="D63" s="14">
        <f>SUM(D62-D64-D65)</f>
        <v>1372771.61</v>
      </c>
    </row>
    <row r="64" spans="1:4" ht="12.75">
      <c r="A64" s="2"/>
      <c r="B64" s="14" t="s">
        <v>98</v>
      </c>
      <c r="C64" s="14">
        <v>86.04</v>
      </c>
      <c r="D64" s="14">
        <v>160160.81</v>
      </c>
    </row>
    <row r="65" spans="1:4" ht="12.75">
      <c r="A65" s="2"/>
      <c r="B65" s="14" t="s">
        <v>99</v>
      </c>
      <c r="C65" s="14">
        <v>149.01</v>
      </c>
      <c r="D65" s="14">
        <v>269013.44</v>
      </c>
    </row>
    <row r="66" spans="1:4" ht="12.75">
      <c r="A66" s="2"/>
      <c r="B66" s="18" t="s">
        <v>100</v>
      </c>
      <c r="C66" s="14">
        <v>276027.6</v>
      </c>
      <c r="D66" s="11">
        <v>942736.15</v>
      </c>
    </row>
    <row r="67" spans="1:4" ht="12.75">
      <c r="A67" s="2"/>
      <c r="B67" s="14" t="s">
        <v>101</v>
      </c>
      <c r="C67" s="14">
        <f>SUM(C66-C68-C69)</f>
        <v>226139.29999999996</v>
      </c>
      <c r="D67" s="15">
        <f>SUM(D66-D68-D69)</f>
        <v>774612.579</v>
      </c>
    </row>
    <row r="68" spans="1:4" ht="12.75">
      <c r="A68" s="2"/>
      <c r="B68" s="14" t="s">
        <v>102</v>
      </c>
      <c r="C68" s="14">
        <v>45823.2</v>
      </c>
      <c r="D68" s="15">
        <f>SUM(C68*3.37)</f>
        <v>154424.184</v>
      </c>
    </row>
    <row r="69" spans="1:4" ht="12.75">
      <c r="A69" s="2"/>
      <c r="B69" s="14" t="s">
        <v>103</v>
      </c>
      <c r="C69" s="14">
        <v>4065.1</v>
      </c>
      <c r="D69" s="15">
        <f>SUM(C69*3.37)</f>
        <v>13699.387</v>
      </c>
    </row>
    <row r="70" spans="1:4" ht="12.75">
      <c r="A70" s="13"/>
      <c r="B70" s="18" t="s">
        <v>119</v>
      </c>
      <c r="C70" s="14">
        <v>3698.1</v>
      </c>
      <c r="D70" s="14"/>
    </row>
    <row r="71" spans="1:4" ht="12.75">
      <c r="A71" s="2"/>
      <c r="B71" s="14" t="s">
        <v>104</v>
      </c>
      <c r="C71" s="14">
        <v>15000</v>
      </c>
      <c r="D71" s="16">
        <v>493640</v>
      </c>
    </row>
    <row r="72" spans="1:4" ht="12.75">
      <c r="A72" s="13"/>
      <c r="B72" s="18" t="s">
        <v>105</v>
      </c>
      <c r="C72" s="14">
        <v>11892.3</v>
      </c>
      <c r="D72" s="11">
        <v>220722.61</v>
      </c>
    </row>
    <row r="73" spans="1:4" ht="12.75">
      <c r="A73" s="2"/>
      <c r="B73" s="11" t="s">
        <v>106</v>
      </c>
      <c r="C73" s="14"/>
      <c r="D73" s="16">
        <f>SUM(D62+D66+D71+D72)</f>
        <v>3459044.62</v>
      </c>
    </row>
    <row r="74" spans="1:4" ht="12.75">
      <c r="A74" s="2"/>
      <c r="B74" s="11" t="s">
        <v>107</v>
      </c>
      <c r="C74" s="14"/>
      <c r="D74" s="14"/>
    </row>
    <row r="75" spans="1:4" ht="12.75">
      <c r="A75" s="2"/>
      <c r="B75" s="14" t="s">
        <v>108</v>
      </c>
      <c r="C75" s="14"/>
      <c r="D75" s="15">
        <v>32850</v>
      </c>
    </row>
    <row r="76" spans="1:4" ht="12.75">
      <c r="A76" s="2"/>
      <c r="B76" s="14" t="s">
        <v>109</v>
      </c>
      <c r="C76" s="14"/>
      <c r="D76" s="15">
        <v>40050</v>
      </c>
    </row>
    <row r="77" spans="1:4" ht="12.75">
      <c r="A77" s="2"/>
      <c r="B77" s="14" t="s">
        <v>110</v>
      </c>
      <c r="C77" s="14"/>
      <c r="D77" s="15">
        <v>86975</v>
      </c>
    </row>
    <row r="78" spans="1:4" ht="12.75">
      <c r="A78" s="2"/>
      <c r="B78" s="11" t="s">
        <v>106</v>
      </c>
      <c r="C78" s="14"/>
      <c r="D78" s="16">
        <f>SUM(D75:D77)</f>
        <v>159875</v>
      </c>
    </row>
    <row r="79" spans="1:4" ht="12.75">
      <c r="A79" s="2"/>
      <c r="B79" s="19" t="s">
        <v>111</v>
      </c>
      <c r="C79" s="14"/>
      <c r="D79" s="16">
        <f>SUM(D59+D73+D78)</f>
        <v>8913302.55</v>
      </c>
    </row>
    <row r="83" spans="1:2" ht="12.75">
      <c r="A83" t="s">
        <v>121</v>
      </c>
      <c r="B83" t="s">
        <v>124</v>
      </c>
    </row>
    <row r="84" spans="1:2" ht="12.75">
      <c r="A84" t="s">
        <v>125</v>
      </c>
      <c r="B84" t="s">
        <v>122</v>
      </c>
    </row>
    <row r="85" ht="12.75">
      <c r="B85" t="s">
        <v>129</v>
      </c>
    </row>
    <row r="86" ht="12.75">
      <c r="B86" t="s">
        <v>128</v>
      </c>
    </row>
    <row r="87" spans="1:2" ht="12.75">
      <c r="A87" t="s">
        <v>126</v>
      </c>
      <c r="B87" t="s">
        <v>123</v>
      </c>
    </row>
    <row r="88" ht="12.75">
      <c r="B88" t="s">
        <v>127</v>
      </c>
    </row>
    <row r="90" spans="2:4" ht="12.75">
      <c r="B90" t="s">
        <v>88</v>
      </c>
      <c r="C90" s="8"/>
      <c r="D90" t="s">
        <v>89</v>
      </c>
    </row>
    <row r="92" spans="2:4" ht="12.75">
      <c r="B92" t="s">
        <v>90</v>
      </c>
      <c r="C92" s="8"/>
      <c r="D92" t="s">
        <v>91</v>
      </c>
    </row>
  </sheetData>
  <mergeCells count="4">
    <mergeCell ref="C1:D1"/>
    <mergeCell ref="C2:D2"/>
    <mergeCell ref="C3:D3"/>
    <mergeCell ref="A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ВАЛЕРИЯ</cp:lastModifiedBy>
  <dcterms:created xsi:type="dcterms:W3CDTF">1996-10-08T23:32:33Z</dcterms:created>
  <dcterms:modified xsi:type="dcterms:W3CDTF">2014-10-21T07:30:44Z</dcterms:modified>
  <cp:category/>
  <cp:version/>
  <cp:contentType/>
  <cp:contentStatus/>
</cp:coreProperties>
</file>